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4_工事検査担当\検査担当共有フォルダ\週休２日（制モデル）工事\令和6年度\R6.4.1\"/>
    </mc:Choice>
  </mc:AlternateContent>
  <bookViews>
    <workbookView xWindow="-120" yWindow="-120" windowWidth="29040" windowHeight="15990" tabRatio="804" activeTab="2"/>
  </bookViews>
  <sheets>
    <sheet name="はじめにお読みください" sheetId="18" r:id="rId1"/>
    <sheet name="初期入力" sheetId="4" r:id="rId2"/>
    <sheet name="（R6.4.1～）休日等取得実績書 " sheetId="23" r:id="rId3"/>
    <sheet name="（R6.4.1～）休日等取得実績書【記入例】" sheetId="24" r:id="rId4"/>
    <sheet name="（R5.11.1～）休日等取得実績書" sheetId="19" r:id="rId5"/>
    <sheet name="旬報(3月)" sheetId="2" state="hidden" r:id="rId6"/>
    <sheet name="旬報(4月)" sheetId="6" state="hidden" r:id="rId7"/>
    <sheet name="旬報(5月)" sheetId="7" state="hidden" r:id="rId8"/>
    <sheet name="旬報(6月)" sheetId="8" state="hidden" r:id="rId9"/>
    <sheet name="旬報(7月)" sheetId="9" state="hidden" r:id="rId10"/>
    <sheet name="旬報(8月)" sheetId="10" state="hidden" r:id="rId11"/>
    <sheet name="旬報(9月)" sheetId="11" state="hidden" r:id="rId12"/>
    <sheet name="旬報(10月)" sheetId="12" state="hidden" r:id="rId13"/>
    <sheet name="旬報(11月)" sheetId="13" state="hidden" r:id="rId14"/>
    <sheet name="旬報(12月)" sheetId="14" state="hidden" r:id="rId15"/>
    <sheet name="旬報(翌1月)" sheetId="15" state="hidden" r:id="rId16"/>
    <sheet name="旬報(翌2月)" sheetId="16" state="hidden" r:id="rId17"/>
    <sheet name="旬報(翌3月)" sheetId="17" state="hidden" r:id="rId18"/>
    <sheet name="（R5.11.1～）休日等取得実績書【記入例】 " sheetId="20" r:id="rId19"/>
    <sheet name="（R5.8.15～）休日等取得計画（実績）書" sheetId="21" r:id="rId20"/>
    <sheet name="（R5.8.15～）休日等取得実績書【記入例】" sheetId="22" r:id="rId21"/>
    <sheet name="ｶﾚﾝﾀﾞｰ" sheetId="3" r:id="rId22"/>
  </sheets>
  <definedNames>
    <definedName name="BOX表示" localSheetId="19">'（R5.8.15～）休日等取得計画（実績）書'!BOX表示</definedName>
    <definedName name="BOX表示" localSheetId="20">'（R5.8.15～）休日等取得実績書【記入例】'!BOX表示</definedName>
    <definedName name="BOX表示">[0]!BOX表示</definedName>
    <definedName name="_xlnm.Print_Area" localSheetId="4">'（R5.11.1～）休日等取得実績書'!$A$1:$AK$54</definedName>
    <definedName name="_xlnm.Print_Area" localSheetId="18">'（R5.11.1～）休日等取得実績書【記入例】 '!$A$1:$AK$52</definedName>
    <definedName name="_xlnm.Print_Area" localSheetId="19">'（R5.8.15～）休日等取得計画（実績）書'!$A$1:$AK$65</definedName>
    <definedName name="_xlnm.Print_Area" localSheetId="20">'（R5.8.15～）休日等取得実績書【記入例】'!$A$1:$AK$65</definedName>
    <definedName name="_xlnm.Print_Area" localSheetId="2">'（R6.4.1～）休日等取得実績書 '!$A$1:$AL$54</definedName>
    <definedName name="_xlnm.Print_Area" localSheetId="3">'（R6.4.1～）休日等取得実績書【記入例】'!$A$1:$AL$52</definedName>
    <definedName name="_xlnm.Print_Area" localSheetId="21">ｶﾚﾝﾀﾞｰ!$B$3</definedName>
    <definedName name="_xlnm.Print_Area" localSheetId="0">はじめにお読みください!$B$1:$L$35</definedName>
    <definedName name="_xlnm.Print_Area" localSheetId="12">'旬報(10月)'!$C$3:$K$34,'旬報(10月)'!$M$3:$U$34,'旬報(10月)'!$C$36:$K$54,'旬報(10月)'!$M$36:$U$54,'旬報(10月)'!$C$56:$K$74,'旬報(10月)'!$M$56:$U$74</definedName>
    <definedName name="_xlnm.Print_Area" localSheetId="13">'旬報(11月)'!$C$3:$K$34,'旬報(11月)'!$M$3:$U$34,'旬報(11月)'!$C$36:$K$54,'旬報(11月)'!$M$36:$U$54,'旬報(11月)'!$C$56:$K$74,'旬報(11月)'!$M$56:$U$74</definedName>
    <definedName name="_xlnm.Print_Area" localSheetId="14">'旬報(12月)'!$C$3:$K$34,'旬報(12月)'!$M$3:$U$34,'旬報(12月)'!$C$36:$K$54,'旬報(12月)'!$M$36:$U$54,'旬報(12月)'!$C$56:$K$74,'旬報(12月)'!$M$56:$U$74</definedName>
    <definedName name="_xlnm.Print_Area" localSheetId="5">'旬報(3月)'!$C$3:$K$34,'旬報(3月)'!$M$3:$U$34,'旬報(3月)'!$C$36:$K$54,'旬報(3月)'!$M$36:$U$54,'旬報(3月)'!$C$56:$K$74,'旬報(3月)'!$M$56:$U$74</definedName>
    <definedName name="_xlnm.Print_Area" localSheetId="6">'旬報(4月)'!$C$3:$K$34,'旬報(4月)'!$M$3:$U$34,'旬報(4月)'!$C$36:$K$54,'旬報(4月)'!$M$36:$U$54,'旬報(4月)'!$C$56:$K$74,'旬報(4月)'!$M$56:$U$74</definedName>
    <definedName name="_xlnm.Print_Area" localSheetId="7">'旬報(5月)'!$C$3:$K$34,'旬報(5月)'!$M$3:$U$34,'旬報(5月)'!$C$36:$K$54,'旬報(5月)'!$M$36:$U$54,'旬報(5月)'!$C$56:$K$74,'旬報(5月)'!$M$56:$U$74</definedName>
    <definedName name="_xlnm.Print_Area" localSheetId="8">'旬報(6月)'!$C$3:$K$34,'旬報(6月)'!$M$3:$U$34,'旬報(6月)'!$C$36:$K$54,'旬報(6月)'!$M$36:$U$54,'旬報(6月)'!$C$56:$K$74,'旬報(6月)'!$M$56:$U$74</definedName>
    <definedName name="_xlnm.Print_Area" localSheetId="9">'旬報(7月)'!$C$3:$K$34,'旬報(7月)'!$M$3:$U$34,'旬報(7月)'!$C$36:$K$54,'旬報(7月)'!$M$36:$U$54,'旬報(7月)'!$C$56:$K$74,'旬報(7月)'!$M$56:$U$74</definedName>
    <definedName name="_xlnm.Print_Area" localSheetId="10">'旬報(8月)'!$C$3:$K$34,'旬報(8月)'!$M$3:$U$34,'旬報(8月)'!$C$36:$K$54,'旬報(8月)'!$M$36:$U$54,'旬報(8月)'!$C$56:$K$74,'旬報(8月)'!$M$56:$U$74</definedName>
    <definedName name="_xlnm.Print_Area" localSheetId="11">'旬報(9月)'!$C$3:$K$34,'旬報(9月)'!$M$3:$U$34,'旬報(9月)'!$C$36:$K$54,'旬報(9月)'!$M$36:$U$54,'旬報(9月)'!$C$56:$K$74,'旬報(9月)'!$M$56:$U$74</definedName>
    <definedName name="_xlnm.Print_Area" localSheetId="15">'旬報(翌1月)'!$C$3:$K$34,'旬報(翌1月)'!$M$3:$U$34,'旬報(翌1月)'!$C$36:$K$54,'旬報(翌1月)'!$M$36:$U$54,'旬報(翌1月)'!$C$56:$K$74,'旬報(翌1月)'!$M$56:$U$74</definedName>
    <definedName name="_xlnm.Print_Area" localSheetId="16">'旬報(翌2月)'!$C$3:$K$34,'旬報(翌2月)'!$M$3:$U$34,'旬報(翌2月)'!$C$36:$K$54,'旬報(翌2月)'!$M$36:$U$54,'旬報(翌2月)'!$C$56:$K$74,'旬報(翌2月)'!$M$56:$U$74</definedName>
    <definedName name="_xlnm.Print_Area" localSheetId="17">'旬報(翌3月)'!$C$3:$K$34,'旬報(翌3月)'!$M$3:$U$34,'旬報(翌3月)'!$C$36:$K$54,'旬報(翌3月)'!$M$36:$U$54,'旬報(翌3月)'!$C$56:$K$74,'旬報(翌3月)'!$M$56:$U$74</definedName>
    <definedName name="_xlnm.Print_Titles" localSheetId="12">'旬報(10月)'!$3:$15</definedName>
    <definedName name="_xlnm.Print_Titles" localSheetId="13">'旬報(11月)'!$3:$15</definedName>
    <definedName name="_xlnm.Print_Titles" localSheetId="14">'旬報(12月)'!$3:$15</definedName>
    <definedName name="_xlnm.Print_Titles" localSheetId="5">'旬報(3月)'!$3:$15</definedName>
    <definedName name="_xlnm.Print_Titles" localSheetId="6">'旬報(4月)'!$3:$15</definedName>
    <definedName name="_xlnm.Print_Titles" localSheetId="7">'旬報(5月)'!$3:$15</definedName>
    <definedName name="_xlnm.Print_Titles" localSheetId="8">'旬報(6月)'!$3:$15</definedName>
    <definedName name="_xlnm.Print_Titles" localSheetId="9">'旬報(7月)'!$3:$15</definedName>
    <definedName name="_xlnm.Print_Titles" localSheetId="10">'旬報(8月)'!$3:$15</definedName>
    <definedName name="_xlnm.Print_Titles" localSheetId="11">'旬報(9月)'!$3:$15</definedName>
    <definedName name="_xlnm.Print_Titles" localSheetId="15">'旬報(翌1月)'!$3:$15</definedName>
    <definedName name="_xlnm.Print_Titles" localSheetId="16">'旬報(翌2月)'!$3:$15</definedName>
    <definedName name="_xlnm.Print_Titles" localSheetId="17">'旬報(翌3月)'!$3:$15</definedName>
    <definedName name="受益者氏名" localSheetId="4">#REF!</definedName>
    <definedName name="受益者氏名" localSheetId="18">#REF!</definedName>
    <definedName name="受益者氏名" localSheetId="19">#REF!</definedName>
    <definedName name="受益者氏名" localSheetId="20">#REF!</definedName>
    <definedName name="受益者氏名" localSheetId="2">#REF!</definedName>
    <definedName name="受益者氏名" localSheetId="3">#REF!</definedName>
    <definedName name="受益者氏名">#REF!</definedName>
    <definedName name="範囲" localSheetId="4">#REF!</definedName>
    <definedName name="範囲" localSheetId="18">#REF!</definedName>
    <definedName name="範囲" localSheetId="19">#REF!</definedName>
    <definedName name="範囲" localSheetId="20">#REF!</definedName>
    <definedName name="範囲" localSheetId="2">#REF!</definedName>
    <definedName name="範囲" localSheetId="3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2" i="24" l="1"/>
  <c r="AN19" i="24"/>
  <c r="AN25" i="24"/>
  <c r="AQ46" i="24" l="1"/>
  <c r="AP46" i="24"/>
  <c r="AN46" i="24"/>
  <c r="AN44" i="24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Q46" i="23"/>
  <c r="AP46" i="23"/>
  <c r="AN46" i="23"/>
  <c r="AN44" i="23"/>
  <c r="AP43" i="23"/>
  <c r="AN43" i="23"/>
  <c r="AN41" i="23"/>
  <c r="AP40" i="23"/>
  <c r="AN40" i="23"/>
  <c r="AN38" i="23"/>
  <c r="AP37" i="23"/>
  <c r="AQ37" i="23" s="1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Q13" i="23"/>
  <c r="AP13" i="23"/>
  <c r="AN13" i="23"/>
  <c r="AL13" i="23" s="1"/>
  <c r="AN11" i="23"/>
  <c r="AP10" i="23"/>
  <c r="AQ10" i="23" s="1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P47" i="23" s="1"/>
  <c r="AN7" i="23"/>
  <c r="B6" i="23"/>
  <c r="AH3" i="23"/>
  <c r="AA3" i="23"/>
  <c r="T3" i="23"/>
  <c r="P3" i="23"/>
  <c r="E3" i="23"/>
  <c r="B37" i="20"/>
  <c r="B40" i="20" s="1"/>
  <c r="B43" i="20" s="1"/>
  <c r="B10" i="20"/>
  <c r="B13" i="20" s="1"/>
  <c r="B16" i="20" s="1"/>
  <c r="B19" i="20" s="1"/>
  <c r="B22" i="20" s="1"/>
  <c r="B25" i="20" s="1"/>
  <c r="B28" i="20" s="1"/>
  <c r="B31" i="20" s="1"/>
  <c r="B34" i="20" s="1"/>
  <c r="B46" i="22"/>
  <c r="B6" i="22"/>
  <c r="AH3" i="22"/>
  <c r="AA3" i="22"/>
  <c r="T3" i="22"/>
  <c r="P3" i="22"/>
  <c r="E3" i="22"/>
  <c r="AN57" i="22"/>
  <c r="AP56" i="22"/>
  <c r="AN56" i="22"/>
  <c r="AQ56" i="22" s="1"/>
  <c r="AP55" i="22"/>
  <c r="AN55" i="22"/>
  <c r="AQ55" i="22" s="1"/>
  <c r="AN53" i="22"/>
  <c r="AP52" i="22"/>
  <c r="AN52" i="22"/>
  <c r="AP51" i="22"/>
  <c r="AN51" i="22"/>
  <c r="AQ51" i="22" s="1"/>
  <c r="AN49" i="22"/>
  <c r="AP48" i="22"/>
  <c r="AN48" i="22"/>
  <c r="AQ48" i="22" s="1"/>
  <c r="AP47" i="22"/>
  <c r="AN47" i="22"/>
  <c r="B47" i="22"/>
  <c r="B51" i="22" s="1"/>
  <c r="B55" i="22" s="1"/>
  <c r="AN45" i="22"/>
  <c r="AP44" i="22"/>
  <c r="AN44" i="22"/>
  <c r="AQ44" i="22" s="1"/>
  <c r="AP43" i="22"/>
  <c r="AN43" i="22"/>
  <c r="AN41" i="22"/>
  <c r="AP40" i="22"/>
  <c r="AN40" i="22"/>
  <c r="AQ40" i="22" s="1"/>
  <c r="AP39" i="22"/>
  <c r="AN39" i="22"/>
  <c r="AQ39" i="22" s="1"/>
  <c r="AN37" i="22"/>
  <c r="AP36" i="22"/>
  <c r="AN36" i="22"/>
  <c r="AP35" i="22"/>
  <c r="AN35" i="22"/>
  <c r="AQ35" i="22" s="1"/>
  <c r="AN33" i="22"/>
  <c r="AP32" i="22"/>
  <c r="AN32" i="22"/>
  <c r="AQ32" i="22" s="1"/>
  <c r="AP31" i="22"/>
  <c r="AN31" i="22"/>
  <c r="AQ31" i="22" s="1"/>
  <c r="AN29" i="22"/>
  <c r="AP28" i="22"/>
  <c r="AN28" i="22"/>
  <c r="AQ28" i="22" s="1"/>
  <c r="AP27" i="22"/>
  <c r="AN27" i="22"/>
  <c r="AQ27" i="22" s="1"/>
  <c r="AN25" i="22"/>
  <c r="AP24" i="22"/>
  <c r="AN24" i="22"/>
  <c r="AQ24" i="22" s="1"/>
  <c r="AP23" i="22"/>
  <c r="AN23" i="22"/>
  <c r="AN21" i="22"/>
  <c r="AP20" i="22"/>
  <c r="AN20" i="22"/>
  <c r="AQ20" i="22" s="1"/>
  <c r="AP19" i="22"/>
  <c r="AN19" i="22"/>
  <c r="AQ19" i="22" s="1"/>
  <c r="AN17" i="22"/>
  <c r="AQ16" i="22"/>
  <c r="AP16" i="22"/>
  <c r="AN16" i="22"/>
  <c r="AP15" i="22"/>
  <c r="AN15" i="22"/>
  <c r="AN13" i="22"/>
  <c r="AP12" i="22"/>
  <c r="AN12" i="22"/>
  <c r="AQ12" i="22" s="1"/>
  <c r="AP11" i="22"/>
  <c r="AN11" i="22"/>
  <c r="B11" i="22"/>
  <c r="B15" i="22" s="1"/>
  <c r="B19" i="22" s="1"/>
  <c r="B23" i="22" s="1"/>
  <c r="B27" i="22" s="1"/>
  <c r="B31" i="22" s="1"/>
  <c r="B35" i="22" s="1"/>
  <c r="B39" i="22" s="1"/>
  <c r="B43" i="22" s="1"/>
  <c r="AN9" i="22"/>
  <c r="AP8" i="22"/>
  <c r="AN8" i="22"/>
  <c r="AN60" i="22" s="1"/>
  <c r="AP7" i="22"/>
  <c r="AN7" i="22"/>
  <c r="AN59" i="22" s="1"/>
  <c r="B46" i="21"/>
  <c r="B6" i="21"/>
  <c r="AH3" i="21"/>
  <c r="AA3" i="21"/>
  <c r="T3" i="21"/>
  <c r="P3" i="21"/>
  <c r="E3" i="21"/>
  <c r="AN57" i="21"/>
  <c r="AP56" i="21"/>
  <c r="AN56" i="21"/>
  <c r="AP55" i="21"/>
  <c r="AN55" i="21"/>
  <c r="AQ55" i="21" s="1"/>
  <c r="AN53" i="21"/>
  <c r="AP52" i="21"/>
  <c r="AN52" i="21"/>
  <c r="AQ52" i="21" s="1"/>
  <c r="AP51" i="21"/>
  <c r="AN51" i="21"/>
  <c r="AN49" i="21"/>
  <c r="AP48" i="21"/>
  <c r="AQ48" i="21" s="1"/>
  <c r="AN48" i="21"/>
  <c r="AP47" i="21"/>
  <c r="AN47" i="21"/>
  <c r="AQ47" i="21" s="1"/>
  <c r="B47" i="21"/>
  <c r="B51" i="21" s="1"/>
  <c r="B55" i="21" s="1"/>
  <c r="AN45" i="21"/>
  <c r="AP44" i="21"/>
  <c r="AN44" i="21"/>
  <c r="AQ44" i="21" s="1"/>
  <c r="AP43" i="21"/>
  <c r="AQ43" i="21" s="1"/>
  <c r="AN43" i="21"/>
  <c r="AN41" i="21"/>
  <c r="AQ40" i="21"/>
  <c r="AP40" i="21"/>
  <c r="AN40" i="21"/>
  <c r="AP39" i="21"/>
  <c r="AN39" i="21"/>
  <c r="AN37" i="21"/>
  <c r="AP36" i="21"/>
  <c r="AN36" i="21"/>
  <c r="AQ36" i="21" s="1"/>
  <c r="AP35" i="21"/>
  <c r="AN35" i="21"/>
  <c r="AN33" i="21"/>
  <c r="AP32" i="21"/>
  <c r="AN32" i="21"/>
  <c r="AQ32" i="21" s="1"/>
  <c r="AP31" i="21"/>
  <c r="AN31" i="21"/>
  <c r="AQ31" i="21" s="1"/>
  <c r="AN29" i="21"/>
  <c r="AP28" i="21"/>
  <c r="AQ28" i="21" s="1"/>
  <c r="AN28" i="21"/>
  <c r="AP27" i="21"/>
  <c r="AN27" i="21"/>
  <c r="AQ27" i="21" s="1"/>
  <c r="AN25" i="21"/>
  <c r="AP24" i="21"/>
  <c r="AN24" i="21"/>
  <c r="AP23" i="21"/>
  <c r="AN23" i="21"/>
  <c r="AN21" i="21"/>
  <c r="AP20" i="21"/>
  <c r="AN20" i="21"/>
  <c r="AQ20" i="21" s="1"/>
  <c r="AP19" i="21"/>
  <c r="AN19" i="21"/>
  <c r="AN17" i="21"/>
  <c r="AP16" i="21"/>
  <c r="AN16" i="21"/>
  <c r="AQ16" i="21" s="1"/>
  <c r="AP15" i="21"/>
  <c r="AQ15" i="21" s="1"/>
  <c r="AN15" i="21"/>
  <c r="AN13" i="21"/>
  <c r="AP12" i="21"/>
  <c r="AQ12" i="21" s="1"/>
  <c r="AN12" i="21"/>
  <c r="AP11" i="21"/>
  <c r="AN11" i="21"/>
  <c r="AQ11" i="21" s="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N60" i="21" s="1"/>
  <c r="AP7" i="21"/>
  <c r="AP59" i="21" s="1"/>
  <c r="AN7" i="21"/>
  <c r="AN59" i="21" s="1"/>
  <c r="AQ23" i="21" l="1"/>
  <c r="AQ35" i="21"/>
  <c r="AQ51" i="21"/>
  <c r="AQ11" i="22"/>
  <c r="AQ23" i="22"/>
  <c r="AQ43" i="22"/>
  <c r="AQ19" i="23"/>
  <c r="AL19" i="23"/>
  <c r="AN47" i="23"/>
  <c r="AL7" i="23"/>
  <c r="AQ16" i="23"/>
  <c r="AL16" i="23"/>
  <c r="AQ39" i="21"/>
  <c r="AP59" i="22"/>
  <c r="AP60" i="21"/>
  <c r="AQ19" i="21"/>
  <c r="AQ24" i="21"/>
  <c r="AQ56" i="21"/>
  <c r="AQ7" i="22"/>
  <c r="AP60" i="22"/>
  <c r="AQ36" i="22"/>
  <c r="AQ47" i="22"/>
  <c r="AQ52" i="22"/>
  <c r="AQ7" i="23"/>
  <c r="AQ25" i="23"/>
  <c r="AL25" i="23"/>
  <c r="AQ43" i="23"/>
  <c r="AL43" i="23"/>
  <c r="AQ28" i="23"/>
  <c r="AL28" i="23"/>
  <c r="AQ34" i="23"/>
  <c r="AL34" i="23"/>
  <c r="AQ22" i="23"/>
  <c r="AL22" i="23"/>
  <c r="AQ31" i="23"/>
  <c r="AL31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P47" i="24"/>
  <c r="AQ22" i="24"/>
  <c r="AL22" i="24" s="1"/>
  <c r="AN47" i="24"/>
  <c r="AQ7" i="24"/>
  <c r="U52" i="23"/>
  <c r="X52" i="23" s="1"/>
  <c r="AQ47" i="23"/>
  <c r="U51" i="23" s="1"/>
  <c r="AQ59" i="22"/>
  <c r="U61" i="22" s="1"/>
  <c r="AQ15" i="22"/>
  <c r="AQ8" i="22"/>
  <c r="AQ60" i="22" s="1"/>
  <c r="U65" i="22" s="1"/>
  <c r="X65" i="22" s="1"/>
  <c r="AQ7" i="21"/>
  <c r="AQ59" i="21"/>
  <c r="U61" i="21" s="1"/>
  <c r="U65" i="21"/>
  <c r="X65" i="21" s="1"/>
  <c r="U64" i="21"/>
  <c r="AQ8" i="21"/>
  <c r="AQ60" i="21" s="1"/>
  <c r="U64" i="22" l="1"/>
  <c r="AQ47" i="24"/>
  <c r="U51" i="24" s="1"/>
  <c r="X61" i="22"/>
  <c r="AC61" i="22"/>
  <c r="U60" i="22"/>
  <c r="U60" i="21"/>
  <c r="X61" i="21"/>
  <c r="AC61" i="21"/>
  <c r="U52" i="24" l="1"/>
  <c r="X52" i="24" s="1"/>
  <c r="B37" i="19"/>
  <c r="B10" i="19"/>
  <c r="B13" i="19" s="1"/>
  <c r="B16" i="19" s="1"/>
  <c r="B19" i="19" s="1"/>
  <c r="B22" i="19" s="1"/>
  <c r="B25" i="19" s="1"/>
  <c r="B28" i="19" s="1"/>
  <c r="B31" i="19" s="1"/>
  <c r="B34" i="19" s="1"/>
  <c r="E6" i="4"/>
  <c r="E7" i="4"/>
  <c r="E9" i="4"/>
  <c r="E8" i="4"/>
  <c r="B40" i="19" l="1"/>
  <c r="B43" i="19" s="1"/>
  <c r="AN44" i="20"/>
  <c r="AP43" i="20"/>
  <c r="AN43" i="20"/>
  <c r="AN41" i="20"/>
  <c r="AP40" i="20"/>
  <c r="AN40" i="20"/>
  <c r="AN38" i="20"/>
  <c r="AP37" i="20"/>
  <c r="AN37" i="20"/>
  <c r="B36" i="20"/>
  <c r="AN35" i="20"/>
  <c r="AP34" i="20"/>
  <c r="AN34" i="20"/>
  <c r="AN32" i="20"/>
  <c r="AP31" i="20"/>
  <c r="AN31" i="20"/>
  <c r="AN29" i="20"/>
  <c r="AP28" i="20"/>
  <c r="AN28" i="20"/>
  <c r="AN26" i="20"/>
  <c r="AP25" i="20"/>
  <c r="AN25" i="20"/>
  <c r="AN23" i="20"/>
  <c r="AP22" i="20"/>
  <c r="AN22" i="20"/>
  <c r="AN20" i="20"/>
  <c r="AP19" i="20"/>
  <c r="AN19" i="20"/>
  <c r="AN17" i="20"/>
  <c r="AP16" i="20"/>
  <c r="AN16" i="20"/>
  <c r="AN14" i="20"/>
  <c r="AP13" i="20"/>
  <c r="AN13" i="20"/>
  <c r="AN11" i="20"/>
  <c r="AP10" i="20"/>
  <c r="AN10" i="20"/>
  <c r="AN8" i="20"/>
  <c r="AP7" i="20"/>
  <c r="AN7" i="20"/>
  <c r="B6" i="20"/>
  <c r="AH3" i="20"/>
  <c r="AA3" i="20"/>
  <c r="T3" i="20"/>
  <c r="P3" i="20"/>
  <c r="E3" i="20"/>
  <c r="B36" i="19"/>
  <c r="AH3" i="19"/>
  <c r="AA3" i="19"/>
  <c r="T3" i="19"/>
  <c r="P3" i="19"/>
  <c r="E3" i="19"/>
  <c r="B6" i="19"/>
  <c r="AN44" i="19"/>
  <c r="AP43" i="19"/>
  <c r="AN43" i="19"/>
  <c r="AN41" i="19"/>
  <c r="AP40" i="19"/>
  <c r="AN40" i="19"/>
  <c r="AN38" i="19"/>
  <c r="AP37" i="19"/>
  <c r="AN37" i="19"/>
  <c r="AN35" i="19"/>
  <c r="AP34" i="19"/>
  <c r="AN34" i="19"/>
  <c r="AN32" i="19"/>
  <c r="AP31" i="19"/>
  <c r="AN31" i="19"/>
  <c r="AN29" i="19"/>
  <c r="AP28" i="19"/>
  <c r="AN28" i="19"/>
  <c r="AN26" i="19"/>
  <c r="AP25" i="19"/>
  <c r="AN25" i="19"/>
  <c r="AN23" i="19"/>
  <c r="AP22" i="19"/>
  <c r="AN22" i="19"/>
  <c r="AN20" i="19"/>
  <c r="AP19" i="19"/>
  <c r="AN19" i="19"/>
  <c r="AN17" i="19"/>
  <c r="AP16" i="19"/>
  <c r="AN16" i="19"/>
  <c r="AN14" i="19"/>
  <c r="AP13" i="19"/>
  <c r="AN13" i="19"/>
  <c r="AN11" i="19"/>
  <c r="AP10" i="19"/>
  <c r="AN10" i="19"/>
  <c r="AN8" i="19"/>
  <c r="AP7" i="19"/>
  <c r="AN7" i="19"/>
  <c r="AQ34" i="20" l="1"/>
  <c r="AQ22" i="20"/>
  <c r="AQ28" i="20"/>
  <c r="AQ31" i="20"/>
  <c r="AQ16" i="20"/>
  <c r="AQ25" i="20"/>
  <c r="AQ37" i="20"/>
  <c r="AQ40" i="20"/>
  <c r="AQ19" i="20"/>
  <c r="AQ43" i="20"/>
  <c r="AQ13" i="20"/>
  <c r="AN47" i="20"/>
  <c r="AQ10" i="20"/>
  <c r="AN46" i="20"/>
  <c r="AP46" i="20"/>
  <c r="AP47" i="20"/>
  <c r="AQ7" i="20"/>
  <c r="AQ31" i="19"/>
  <c r="AQ40" i="19"/>
  <c r="AP47" i="19"/>
  <c r="AN47" i="19"/>
  <c r="AQ22" i="19"/>
  <c r="AQ34" i="19"/>
  <c r="AQ16" i="19"/>
  <c r="AQ25" i="19"/>
  <c r="AN46" i="19"/>
  <c r="AQ7" i="19"/>
  <c r="AQ10" i="19"/>
  <c r="AQ13" i="19"/>
  <c r="AQ19" i="19"/>
  <c r="AQ28" i="19"/>
  <c r="AQ37" i="19"/>
  <c r="AQ43" i="19"/>
  <c r="AP46" i="19"/>
  <c r="AQ46" i="20" l="1"/>
  <c r="AQ47" i="20"/>
  <c r="U51" i="20" s="1"/>
  <c r="AQ46" i="19"/>
  <c r="AQ47" i="19"/>
  <c r="U51" i="19" s="1"/>
  <c r="U52" i="20" l="1"/>
  <c r="X52" i="20" s="1"/>
  <c r="U52" i="19"/>
  <c r="X52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P42" i="24" l="1"/>
  <c r="P42" i="23"/>
  <c r="AE36" i="24"/>
  <c r="AE36" i="23"/>
  <c r="AB30" i="24"/>
  <c r="AB30" i="23"/>
  <c r="X42" i="24"/>
  <c r="X42" i="23"/>
  <c r="W36" i="24"/>
  <c r="W36" i="23"/>
  <c r="V33" i="24"/>
  <c r="V33" i="23"/>
  <c r="T30" i="24"/>
  <c r="T30" i="23"/>
  <c r="S27" i="24"/>
  <c r="S27" i="23"/>
  <c r="S24" i="24"/>
  <c r="S24" i="23"/>
  <c r="AH21" i="24"/>
  <c r="AH21" i="23"/>
  <c r="R21" i="24"/>
  <c r="R21" i="23"/>
  <c r="AG18" i="24"/>
  <c r="AG18" i="23"/>
  <c r="Q18" i="24"/>
  <c r="Q18" i="23"/>
  <c r="AD15" i="24"/>
  <c r="AD15" i="23"/>
  <c r="U15" i="24"/>
  <c r="U15" i="23"/>
  <c r="M15" i="24"/>
  <c r="M15" i="23"/>
  <c r="AJ12" i="24"/>
  <c r="AJ12" i="23"/>
  <c r="AB12" i="24"/>
  <c r="AB12" i="23"/>
  <c r="T12" i="24"/>
  <c r="T12" i="23"/>
  <c r="L12" i="24"/>
  <c r="L12" i="23"/>
  <c r="AH9" i="24"/>
  <c r="AH9" i="23"/>
  <c r="Z9" i="24"/>
  <c r="Z9" i="23"/>
  <c r="R9" i="24"/>
  <c r="R9" i="23"/>
  <c r="J9" i="24"/>
  <c r="J9" i="23"/>
  <c r="AC39" i="24"/>
  <c r="AC39" i="23"/>
  <c r="U39" i="24"/>
  <c r="U39" i="23"/>
  <c r="M39" i="24"/>
  <c r="M39" i="23"/>
  <c r="AJ6" i="24"/>
  <c r="AJ6" i="23"/>
  <c r="AB6" i="24"/>
  <c r="AB6" i="23"/>
  <c r="T6" i="24"/>
  <c r="T6" i="23"/>
  <c r="L6" i="24"/>
  <c r="L6" i="23"/>
  <c r="AE15" i="24"/>
  <c r="AE15" i="23"/>
  <c r="I18" i="24"/>
  <c r="I18" i="23"/>
  <c r="R18" i="24"/>
  <c r="R18" i="23"/>
  <c r="Z18" i="24"/>
  <c r="Z18" i="23"/>
  <c r="AH18" i="24"/>
  <c r="AH18" i="23"/>
  <c r="K21" i="24"/>
  <c r="K21" i="23"/>
  <c r="AA21" i="24"/>
  <c r="AA21" i="23"/>
  <c r="AI21" i="24"/>
  <c r="AI21" i="23"/>
  <c r="L24" i="24"/>
  <c r="L24" i="23"/>
  <c r="T24" i="24"/>
  <c r="T24" i="23"/>
  <c r="AI24" i="24"/>
  <c r="AI24" i="23"/>
  <c r="U27" i="24"/>
  <c r="U27" i="23"/>
  <c r="AK27" i="24"/>
  <c r="AK27" i="23"/>
  <c r="V30" i="24"/>
  <c r="V30" i="23"/>
  <c r="H33" i="24"/>
  <c r="H33" i="23"/>
  <c r="X33" i="24"/>
  <c r="X33" i="23"/>
  <c r="Y36" i="24"/>
  <c r="Y36" i="23"/>
  <c r="J42" i="24"/>
  <c r="J42" i="23"/>
  <c r="Z42" i="24"/>
  <c r="Z42" i="23"/>
  <c r="X24" i="24"/>
  <c r="X24" i="23"/>
  <c r="AF24" i="24"/>
  <c r="AF24" i="23"/>
  <c r="J27" i="24"/>
  <c r="J27" i="23"/>
  <c r="R27" i="24"/>
  <c r="R27" i="23"/>
  <c r="Z27" i="24"/>
  <c r="Z27" i="23"/>
  <c r="AH27" i="24"/>
  <c r="AH27" i="23"/>
  <c r="K30" i="24"/>
  <c r="K30" i="23"/>
  <c r="S30" i="24"/>
  <c r="S30" i="23"/>
  <c r="AA30" i="24"/>
  <c r="AA30" i="23"/>
  <c r="AI30" i="24"/>
  <c r="AI30" i="23"/>
  <c r="M33" i="24"/>
  <c r="M33" i="23"/>
  <c r="U33" i="24"/>
  <c r="U33" i="23"/>
  <c r="AC33" i="24"/>
  <c r="AC33" i="23"/>
  <c r="N36" i="24"/>
  <c r="N36" i="23"/>
  <c r="V36" i="24"/>
  <c r="V36" i="23"/>
  <c r="AD36" i="24"/>
  <c r="AD36" i="23"/>
  <c r="G42" i="24"/>
  <c r="G42" i="23"/>
  <c r="O42" i="24"/>
  <c r="O42" i="23"/>
  <c r="W42" i="24"/>
  <c r="W42" i="23"/>
  <c r="AE42" i="24"/>
  <c r="AE42" i="23"/>
  <c r="AI12" i="24"/>
  <c r="AI12" i="23"/>
  <c r="AG9" i="24"/>
  <c r="AG9" i="23"/>
  <c r="AD39" i="24"/>
  <c r="AD39" i="23"/>
  <c r="AC6" i="24"/>
  <c r="AC6" i="23"/>
  <c r="L15" i="24"/>
  <c r="L15" i="23"/>
  <c r="AB15" i="24"/>
  <c r="AB15" i="23"/>
  <c r="AE18" i="24"/>
  <c r="AE18" i="23"/>
  <c r="AF21" i="24"/>
  <c r="AF21" i="23"/>
  <c r="O27" i="24"/>
  <c r="O27" i="23"/>
  <c r="R33" i="24"/>
  <c r="R33" i="23"/>
  <c r="T42" i="24"/>
  <c r="T42" i="23"/>
  <c r="O6" i="24"/>
  <c r="O6" i="23"/>
  <c r="AE6" i="24"/>
  <c r="AE6" i="23"/>
  <c r="P39" i="24"/>
  <c r="P39" i="23"/>
  <c r="AF39" i="24"/>
  <c r="AF39" i="23"/>
  <c r="S9" i="24"/>
  <c r="S9" i="23"/>
  <c r="AI9" i="24"/>
  <c r="AI9" i="23"/>
  <c r="U12" i="24"/>
  <c r="U12" i="23"/>
  <c r="AK12" i="24"/>
  <c r="AK12" i="23"/>
  <c r="V15" i="24"/>
  <c r="V15" i="23"/>
  <c r="S18" i="24"/>
  <c r="S18" i="23"/>
  <c r="U24" i="24"/>
  <c r="U24" i="23"/>
  <c r="X30" i="24"/>
  <c r="X30" i="23"/>
  <c r="AA36" i="24"/>
  <c r="AA36" i="23"/>
  <c r="G12" i="24"/>
  <c r="G12" i="23"/>
  <c r="AG6" i="24"/>
  <c r="AG6" i="23"/>
  <c r="J39" i="24"/>
  <c r="J39" i="23"/>
  <c r="Z39" i="24"/>
  <c r="Z39" i="23"/>
  <c r="O36" i="24"/>
  <c r="O36" i="23"/>
  <c r="N33" i="24"/>
  <c r="N33" i="23"/>
  <c r="L30" i="24"/>
  <c r="L30" i="23"/>
  <c r="K27" i="24"/>
  <c r="K27" i="23"/>
  <c r="O24" i="24"/>
  <c r="O24" i="23"/>
  <c r="AD21" i="24"/>
  <c r="AD21" i="23"/>
  <c r="N21" i="24"/>
  <c r="N21" i="23"/>
  <c r="AC18" i="24"/>
  <c r="AC18" i="23"/>
  <c r="L18" i="24"/>
  <c r="L18" i="23"/>
  <c r="AA15" i="24"/>
  <c r="AA15" i="23"/>
  <c r="S15" i="24"/>
  <c r="S15" i="23"/>
  <c r="K15" i="24"/>
  <c r="K15" i="23"/>
  <c r="AH12" i="24"/>
  <c r="AH12" i="23"/>
  <c r="Z12" i="24"/>
  <c r="Z12" i="23"/>
  <c r="R12" i="24"/>
  <c r="R12" i="23"/>
  <c r="J12" i="24"/>
  <c r="J12" i="23"/>
  <c r="AF9" i="24"/>
  <c r="AF9" i="23"/>
  <c r="X9" i="24"/>
  <c r="X9" i="23"/>
  <c r="P9" i="24"/>
  <c r="P9" i="23"/>
  <c r="H9" i="24"/>
  <c r="H9" i="23"/>
  <c r="AA39" i="24"/>
  <c r="AA39" i="23"/>
  <c r="S39" i="24"/>
  <c r="S39" i="23"/>
  <c r="K39" i="24"/>
  <c r="K39" i="23"/>
  <c r="AH6" i="24"/>
  <c r="AH6" i="23"/>
  <c r="Z6" i="24"/>
  <c r="Z6" i="23"/>
  <c r="R6" i="24"/>
  <c r="R6" i="23"/>
  <c r="J6" i="24"/>
  <c r="J6" i="23"/>
  <c r="AG15" i="24"/>
  <c r="AG15" i="23"/>
  <c r="K18" i="24"/>
  <c r="K18" i="23"/>
  <c r="T18" i="24"/>
  <c r="T18" i="23"/>
  <c r="AB18" i="24"/>
  <c r="AB18" i="23"/>
  <c r="AJ18" i="24"/>
  <c r="AJ18" i="23"/>
  <c r="M21" i="24"/>
  <c r="M21" i="23"/>
  <c r="AC21" i="24"/>
  <c r="AC21" i="23"/>
  <c r="AK21" i="24"/>
  <c r="AK21" i="23"/>
  <c r="N24" i="24"/>
  <c r="N24" i="23"/>
  <c r="W24" i="24"/>
  <c r="W24" i="23"/>
  <c r="I27" i="24"/>
  <c r="I27" i="23"/>
  <c r="Y27" i="24"/>
  <c r="Y27" i="23"/>
  <c r="J30" i="24"/>
  <c r="J30" i="23"/>
  <c r="Z30" i="24"/>
  <c r="Z30" i="23"/>
  <c r="L33" i="24"/>
  <c r="L33" i="23"/>
  <c r="AB33" i="24"/>
  <c r="AB33" i="23"/>
  <c r="M36" i="24"/>
  <c r="M36" i="23"/>
  <c r="AC36" i="24"/>
  <c r="AC36" i="23"/>
  <c r="N42" i="24"/>
  <c r="N42" i="23"/>
  <c r="AD42" i="24"/>
  <c r="AD42" i="23"/>
  <c r="Z24" i="24"/>
  <c r="Z24" i="23"/>
  <c r="AH24" i="24"/>
  <c r="AH24" i="23"/>
  <c r="L27" i="24"/>
  <c r="L27" i="23"/>
  <c r="T27" i="24"/>
  <c r="T27" i="23"/>
  <c r="AB27" i="24"/>
  <c r="AB27" i="23"/>
  <c r="AJ27" i="24"/>
  <c r="AJ27" i="23"/>
  <c r="M30" i="24"/>
  <c r="M30" i="23"/>
  <c r="U30" i="24"/>
  <c r="U30" i="23"/>
  <c r="AC30" i="24"/>
  <c r="AC30" i="23"/>
  <c r="G33" i="24"/>
  <c r="G33" i="23"/>
  <c r="O33" i="24"/>
  <c r="O33" i="23"/>
  <c r="W33" i="24"/>
  <c r="W33" i="23"/>
  <c r="AE33" i="24"/>
  <c r="AE33" i="23"/>
  <c r="P36" i="24"/>
  <c r="P36" i="23"/>
  <c r="X36" i="24"/>
  <c r="X36" i="23"/>
  <c r="AF36" i="24"/>
  <c r="AF36" i="23"/>
  <c r="I42" i="24"/>
  <c r="I42" i="23"/>
  <c r="Q42" i="24"/>
  <c r="Q42" i="23"/>
  <c r="Y42" i="24"/>
  <c r="Y42" i="23"/>
  <c r="AG42" i="24"/>
  <c r="AG42" i="23"/>
  <c r="AA12" i="24"/>
  <c r="AA12" i="23"/>
  <c r="Y9" i="24"/>
  <c r="Y9" i="23"/>
  <c r="V39" i="24"/>
  <c r="V39" i="23"/>
  <c r="U6" i="24"/>
  <c r="U6" i="23"/>
  <c r="P15" i="24"/>
  <c r="P15" i="23"/>
  <c r="AJ15" i="24"/>
  <c r="AJ15" i="23"/>
  <c r="H21" i="24"/>
  <c r="H21" i="23"/>
  <c r="I24" i="24"/>
  <c r="I24" i="23"/>
  <c r="AE27" i="24"/>
  <c r="AE27" i="23"/>
  <c r="AH33" i="24"/>
  <c r="AH33" i="23"/>
  <c r="AJ42" i="24"/>
  <c r="AJ42" i="23"/>
  <c r="S6" i="24"/>
  <c r="S6" i="23"/>
  <c r="AI6" i="24"/>
  <c r="AI6" i="23"/>
  <c r="T39" i="24"/>
  <c r="T39" i="23"/>
  <c r="G9" i="24"/>
  <c r="G9" i="23"/>
  <c r="W9" i="24"/>
  <c r="W9" i="23"/>
  <c r="I12" i="24"/>
  <c r="I12" i="23"/>
  <c r="Y12" i="24"/>
  <c r="Y12" i="23"/>
  <c r="J15" i="24"/>
  <c r="J15" i="23"/>
  <c r="Z15" i="24"/>
  <c r="Z15" i="23"/>
  <c r="AA18" i="24"/>
  <c r="AA18" i="23"/>
  <c r="AB21" i="24"/>
  <c r="AB21" i="23"/>
  <c r="G27" i="24"/>
  <c r="G27" i="23"/>
  <c r="J33" i="24"/>
  <c r="J33" i="23"/>
  <c r="L42" i="24"/>
  <c r="L42" i="23"/>
  <c r="U9" i="24"/>
  <c r="U9" i="23"/>
  <c r="Q6" i="24"/>
  <c r="Q6" i="23"/>
  <c r="I6" i="24"/>
  <c r="I6" i="23"/>
  <c r="Y6" i="24"/>
  <c r="Y6" i="23"/>
  <c r="H42" i="24"/>
  <c r="H42" i="23"/>
  <c r="AJ30" i="24"/>
  <c r="AJ30" i="23"/>
  <c r="AI27" i="24"/>
  <c r="AI27" i="23"/>
  <c r="AG24" i="24"/>
  <c r="AG24" i="23"/>
  <c r="K24" i="24"/>
  <c r="K24" i="23"/>
  <c r="Z21" i="24"/>
  <c r="Z21" i="23"/>
  <c r="J21" i="24"/>
  <c r="J21" i="23"/>
  <c r="Y18" i="24"/>
  <c r="Y18" i="23"/>
  <c r="H18" i="24"/>
  <c r="H18" i="23"/>
  <c r="Y15" i="24"/>
  <c r="Y15" i="23"/>
  <c r="Q15" i="24"/>
  <c r="Q15" i="23"/>
  <c r="I15" i="24"/>
  <c r="I15" i="23"/>
  <c r="AF12" i="24"/>
  <c r="AF12" i="23"/>
  <c r="X12" i="24"/>
  <c r="X12" i="23"/>
  <c r="P12" i="24"/>
  <c r="P12" i="23"/>
  <c r="H12" i="24"/>
  <c r="H12" i="23"/>
  <c r="AD9" i="24"/>
  <c r="AD9" i="23"/>
  <c r="V9" i="24"/>
  <c r="V9" i="23"/>
  <c r="N9" i="24"/>
  <c r="N9" i="23"/>
  <c r="AG39" i="24"/>
  <c r="AG39" i="23"/>
  <c r="Y39" i="24"/>
  <c r="Y39" i="23"/>
  <c r="Q39" i="24"/>
  <c r="Q39" i="23"/>
  <c r="I39" i="24"/>
  <c r="I39" i="23"/>
  <c r="AF6" i="24"/>
  <c r="AF6" i="23"/>
  <c r="X6" i="24"/>
  <c r="X6" i="23"/>
  <c r="P6" i="24"/>
  <c r="P6" i="23"/>
  <c r="H6" i="24"/>
  <c r="H6" i="23"/>
  <c r="AI15" i="24"/>
  <c r="AI15" i="23"/>
  <c r="M18" i="24"/>
  <c r="M18" i="23"/>
  <c r="V18" i="24"/>
  <c r="V18" i="23"/>
  <c r="AD18" i="24"/>
  <c r="AD18" i="23"/>
  <c r="G21" i="24"/>
  <c r="G21" i="23"/>
  <c r="O21" i="24"/>
  <c r="O21" i="23"/>
  <c r="W21" i="24"/>
  <c r="W21" i="23"/>
  <c r="AE21" i="24"/>
  <c r="AE21" i="23"/>
  <c r="H24" i="24"/>
  <c r="H24" i="23"/>
  <c r="P24" i="24"/>
  <c r="P24" i="23"/>
  <c r="AA24" i="24"/>
  <c r="AA24" i="23"/>
  <c r="M27" i="24"/>
  <c r="M27" i="23"/>
  <c r="AC27" i="24"/>
  <c r="AC27" i="23"/>
  <c r="N30" i="24"/>
  <c r="N30" i="23"/>
  <c r="AD30" i="24"/>
  <c r="AD30" i="23"/>
  <c r="P33" i="24"/>
  <c r="P33" i="23"/>
  <c r="AF33" i="24"/>
  <c r="AF33" i="23"/>
  <c r="Q36" i="24"/>
  <c r="Q36" i="23"/>
  <c r="AG36" i="24"/>
  <c r="AG36" i="23"/>
  <c r="R42" i="24"/>
  <c r="R42" i="23"/>
  <c r="AH42" i="24"/>
  <c r="AH42" i="23"/>
  <c r="AB24" i="24"/>
  <c r="AB24" i="23"/>
  <c r="AJ24" i="24"/>
  <c r="AJ24" i="23"/>
  <c r="N27" i="24"/>
  <c r="N27" i="23"/>
  <c r="V27" i="24"/>
  <c r="V27" i="23"/>
  <c r="AD27" i="24"/>
  <c r="AD27" i="23"/>
  <c r="G30" i="24"/>
  <c r="G30" i="23"/>
  <c r="O30" i="24"/>
  <c r="O30" i="23"/>
  <c r="W30" i="24"/>
  <c r="W30" i="23"/>
  <c r="AE30" i="24"/>
  <c r="AE30" i="23"/>
  <c r="I33" i="24"/>
  <c r="I33" i="23"/>
  <c r="Q33" i="24"/>
  <c r="Q33" i="23"/>
  <c r="Y33" i="24"/>
  <c r="Y33" i="23"/>
  <c r="AG33" i="24"/>
  <c r="AG33" i="23"/>
  <c r="J36" i="24"/>
  <c r="J36" i="23"/>
  <c r="R36" i="24"/>
  <c r="R36" i="23"/>
  <c r="Z36" i="24"/>
  <c r="Z36" i="23"/>
  <c r="AH36" i="24"/>
  <c r="AH36" i="23"/>
  <c r="K42" i="24"/>
  <c r="K42" i="23"/>
  <c r="S42" i="24"/>
  <c r="S42" i="23"/>
  <c r="AA42" i="24"/>
  <c r="AA42" i="23"/>
  <c r="AI42" i="24"/>
  <c r="AI42" i="23"/>
  <c r="S12" i="24"/>
  <c r="S12" i="23"/>
  <c r="Q9" i="24"/>
  <c r="Q9" i="23"/>
  <c r="N39" i="24"/>
  <c r="N39" i="23"/>
  <c r="M6" i="24"/>
  <c r="M6" i="23"/>
  <c r="T15" i="24"/>
  <c r="T15" i="23"/>
  <c r="N18" i="24"/>
  <c r="N18" i="23"/>
  <c r="P21" i="24"/>
  <c r="P21" i="23"/>
  <c r="Q24" i="24"/>
  <c r="Q24" i="23"/>
  <c r="P30" i="24"/>
  <c r="P30" i="23"/>
  <c r="S36" i="24"/>
  <c r="S36" i="23"/>
  <c r="G6" i="24"/>
  <c r="G6" i="23"/>
  <c r="W6" i="24"/>
  <c r="W6" i="23"/>
  <c r="H39" i="24"/>
  <c r="H39" i="23"/>
  <c r="X39" i="24"/>
  <c r="X39" i="23"/>
  <c r="K9" i="24"/>
  <c r="K9" i="23"/>
  <c r="AA9" i="24"/>
  <c r="AA9" i="23"/>
  <c r="M12" i="24"/>
  <c r="M12" i="23"/>
  <c r="AC12" i="24"/>
  <c r="AC12" i="23"/>
  <c r="N15" i="24"/>
  <c r="N15" i="23"/>
  <c r="AF15" i="24"/>
  <c r="AF15" i="23"/>
  <c r="AI18" i="24"/>
  <c r="AI18" i="23"/>
  <c r="AJ21" i="24"/>
  <c r="AJ21" i="23"/>
  <c r="W27" i="24"/>
  <c r="W27" i="23"/>
  <c r="Z33" i="24"/>
  <c r="Z33" i="23"/>
  <c r="AB42" i="24"/>
  <c r="AB42" i="23"/>
  <c r="AH39" i="24"/>
  <c r="AH39" i="23"/>
  <c r="O12" i="24"/>
  <c r="O12" i="23"/>
  <c r="AE12" i="24"/>
  <c r="AE12" i="23"/>
  <c r="P18" i="24"/>
  <c r="P18" i="23"/>
  <c r="AF42" i="24"/>
  <c r="AF42" i="23"/>
  <c r="AD33" i="24"/>
  <c r="AD33" i="23"/>
  <c r="AA27" i="24"/>
  <c r="AA27" i="23"/>
  <c r="Y24" i="24"/>
  <c r="Y24" i="23"/>
  <c r="G24" i="24"/>
  <c r="G24" i="23"/>
  <c r="V21" i="24"/>
  <c r="V21" i="23"/>
  <c r="AK18" i="24"/>
  <c r="AK18" i="23"/>
  <c r="U18" i="24"/>
  <c r="U18" i="23"/>
  <c r="AH15" i="24"/>
  <c r="AH15" i="23"/>
  <c r="W15" i="24"/>
  <c r="W15" i="23"/>
  <c r="O15" i="24"/>
  <c r="O15" i="23"/>
  <c r="G15" i="24"/>
  <c r="G15" i="23"/>
  <c r="AD12" i="24"/>
  <c r="AD12" i="23"/>
  <c r="V12" i="24"/>
  <c r="V12" i="23"/>
  <c r="N12" i="24"/>
  <c r="N12" i="23"/>
  <c r="AJ9" i="24"/>
  <c r="AJ9" i="23"/>
  <c r="AB9" i="24"/>
  <c r="AB9" i="23"/>
  <c r="T9" i="24"/>
  <c r="T9" i="23"/>
  <c r="L9" i="24"/>
  <c r="L9" i="23"/>
  <c r="AE39" i="24"/>
  <c r="AE39" i="23"/>
  <c r="W39" i="24"/>
  <c r="W39" i="23"/>
  <c r="O39" i="24"/>
  <c r="O39" i="23"/>
  <c r="G39" i="24"/>
  <c r="G39" i="23"/>
  <c r="AD6" i="24"/>
  <c r="AD6" i="23"/>
  <c r="V6" i="24"/>
  <c r="V6" i="23"/>
  <c r="N6" i="24"/>
  <c r="N6" i="23"/>
  <c r="AC15" i="24"/>
  <c r="AC15" i="23"/>
  <c r="G18" i="24"/>
  <c r="G18" i="23"/>
  <c r="O18" i="24"/>
  <c r="O18" i="23"/>
  <c r="X18" i="24"/>
  <c r="X18" i="23"/>
  <c r="AF18" i="24"/>
  <c r="AF18" i="23"/>
  <c r="I21" i="24"/>
  <c r="I21" i="23"/>
  <c r="Q21" i="24"/>
  <c r="Q21" i="23"/>
  <c r="Y21" i="24"/>
  <c r="Y21" i="23"/>
  <c r="AG21" i="24"/>
  <c r="AG21" i="23"/>
  <c r="J24" i="24"/>
  <c r="J24" i="23"/>
  <c r="R24" i="24"/>
  <c r="R24" i="23"/>
  <c r="AE24" i="24"/>
  <c r="AE24" i="23"/>
  <c r="Q27" i="24"/>
  <c r="Q27" i="23"/>
  <c r="AG27" i="24"/>
  <c r="AG27" i="23"/>
  <c r="R30" i="24"/>
  <c r="R30" i="23"/>
  <c r="AH30" i="24"/>
  <c r="AH30" i="23"/>
  <c r="T33" i="24"/>
  <c r="T33" i="23"/>
  <c r="U36" i="24"/>
  <c r="U36" i="23"/>
  <c r="AK36" i="24"/>
  <c r="AK36" i="23"/>
  <c r="V42" i="24"/>
  <c r="V42" i="23"/>
  <c r="V24" i="24"/>
  <c r="V24" i="23"/>
  <c r="AD24" i="24"/>
  <c r="AD24" i="23"/>
  <c r="H27" i="24"/>
  <c r="H27" i="23"/>
  <c r="P27" i="24"/>
  <c r="P27" i="23"/>
  <c r="X27" i="24"/>
  <c r="X27" i="23"/>
  <c r="AF27" i="24"/>
  <c r="AF27" i="23"/>
  <c r="I30" i="24"/>
  <c r="I30" i="23"/>
  <c r="Q30" i="24"/>
  <c r="Q30" i="23"/>
  <c r="Y30" i="24"/>
  <c r="Y30" i="23"/>
  <c r="AG30" i="24"/>
  <c r="AG30" i="23"/>
  <c r="K33" i="24"/>
  <c r="K33" i="23"/>
  <c r="S33" i="24"/>
  <c r="S33" i="23"/>
  <c r="AA33" i="24"/>
  <c r="AA33" i="23"/>
  <c r="L36" i="24"/>
  <c r="L36" i="23"/>
  <c r="T36" i="24"/>
  <c r="T36" i="23"/>
  <c r="AB36" i="24"/>
  <c r="AB36" i="23"/>
  <c r="AJ36" i="24"/>
  <c r="AJ36" i="23"/>
  <c r="M42" i="24"/>
  <c r="M42" i="23"/>
  <c r="U42" i="24"/>
  <c r="U42" i="23"/>
  <c r="AC42" i="24"/>
  <c r="AC42" i="23"/>
  <c r="AK42" i="24"/>
  <c r="AK42" i="23"/>
  <c r="K12" i="24"/>
  <c r="K12" i="23"/>
  <c r="I9" i="24"/>
  <c r="I9" i="23"/>
  <c r="AK6" i="24"/>
  <c r="AK6" i="23"/>
  <c r="H15" i="24"/>
  <c r="H15" i="23"/>
  <c r="X15" i="24"/>
  <c r="X15" i="23"/>
  <c r="W18" i="24"/>
  <c r="W18" i="23"/>
  <c r="X21" i="24"/>
  <c r="X21" i="23"/>
  <c r="AC24" i="24"/>
  <c r="AC24" i="23"/>
  <c r="AF30" i="24"/>
  <c r="AF30" i="23"/>
  <c r="AI36" i="24"/>
  <c r="AI36" i="23"/>
  <c r="K6" i="24"/>
  <c r="K6" i="23"/>
  <c r="AA6" i="24"/>
  <c r="AA6" i="23"/>
  <c r="L39" i="24"/>
  <c r="L39" i="23"/>
  <c r="AB39" i="24"/>
  <c r="AB39" i="23"/>
  <c r="O9" i="24"/>
  <c r="O9" i="23"/>
  <c r="AE9" i="24"/>
  <c r="AE9" i="23"/>
  <c r="Q12" i="24"/>
  <c r="Q12" i="23"/>
  <c r="AG12" i="24"/>
  <c r="AG12" i="23"/>
  <c r="R15" i="24"/>
  <c r="R15" i="23"/>
  <c r="J18" i="24"/>
  <c r="J18" i="23"/>
  <c r="L21" i="24"/>
  <c r="L21" i="23"/>
  <c r="M24" i="24"/>
  <c r="M24" i="23"/>
  <c r="H30" i="24"/>
  <c r="H30" i="23"/>
  <c r="K36" i="24"/>
  <c r="K36" i="23"/>
  <c r="AI39" i="24"/>
  <c r="AI39" i="23"/>
  <c r="R39" i="24"/>
  <c r="R39" i="23"/>
  <c r="M9" i="24"/>
  <c r="M9" i="23"/>
  <c r="AC9" i="24"/>
  <c r="AC9" i="23"/>
  <c r="W12" i="24"/>
  <c r="W12" i="23"/>
  <c r="W18" i="22"/>
  <c r="W18" i="21"/>
  <c r="T38" i="22"/>
  <c r="T38" i="21"/>
  <c r="T14" i="22"/>
  <c r="T14" i="21"/>
  <c r="M50" i="22"/>
  <c r="M50" i="21"/>
  <c r="Z22" i="22"/>
  <c r="Z22" i="21"/>
  <c r="AA26" i="22"/>
  <c r="AA26" i="21"/>
  <c r="AI30" i="22"/>
  <c r="AI30" i="21"/>
  <c r="H42" i="22"/>
  <c r="H42" i="21"/>
  <c r="J54" i="21"/>
  <c r="J54" i="22"/>
  <c r="J34" i="22"/>
  <c r="J34" i="21"/>
  <c r="K38" i="21"/>
  <c r="K38" i="22"/>
  <c r="M42" i="22"/>
  <c r="M42" i="21"/>
  <c r="N46" i="22"/>
  <c r="N46" i="21"/>
  <c r="O54" i="22"/>
  <c r="O54" i="21"/>
  <c r="AG10" i="22"/>
  <c r="AG10" i="21"/>
  <c r="AB18" i="22"/>
  <c r="AB18" i="21"/>
  <c r="R42" i="22"/>
  <c r="R42" i="21"/>
  <c r="P50" i="22"/>
  <c r="P50" i="21"/>
  <c r="U14" i="22"/>
  <c r="U14" i="21"/>
  <c r="G14" i="22"/>
  <c r="G14" i="21"/>
  <c r="AB38" i="21"/>
  <c r="AB38" i="22"/>
  <c r="V14" i="22"/>
  <c r="V14" i="21"/>
  <c r="R26" i="22"/>
  <c r="R26" i="21"/>
  <c r="U18" i="22"/>
  <c r="U18" i="21"/>
  <c r="R10" i="22"/>
  <c r="R10" i="21"/>
  <c r="L6" i="21"/>
  <c r="L6" i="22"/>
  <c r="L38" i="21"/>
  <c r="L38" i="22"/>
  <c r="N26" i="22"/>
  <c r="N26" i="21"/>
  <c r="S18" i="21"/>
  <c r="S18" i="22"/>
  <c r="R14" i="21"/>
  <c r="R14" i="22"/>
  <c r="P10" i="21"/>
  <c r="P10" i="22"/>
  <c r="K50" i="22"/>
  <c r="K50" i="21"/>
  <c r="J6" i="22"/>
  <c r="J6" i="21"/>
  <c r="AB22" i="22"/>
  <c r="AB22" i="21"/>
  <c r="AC26" i="22"/>
  <c r="AC26" i="21"/>
  <c r="I34" i="21"/>
  <c r="I34" i="22"/>
  <c r="L42" i="21"/>
  <c r="L42" i="22"/>
  <c r="N54" i="22"/>
  <c r="N54" i="21"/>
  <c r="L34" i="21"/>
  <c r="L34" i="22"/>
  <c r="M38" i="21"/>
  <c r="M38" i="22"/>
  <c r="O42" i="21"/>
  <c r="O42" i="22"/>
  <c r="P46" i="22"/>
  <c r="P46" i="21"/>
  <c r="Q54" i="22"/>
  <c r="Q54" i="21"/>
  <c r="Y10" i="22"/>
  <c r="Y10" i="21"/>
  <c r="AJ18" i="21"/>
  <c r="AJ18" i="22"/>
  <c r="AH42" i="22"/>
  <c r="AH42" i="21"/>
  <c r="T50" i="21"/>
  <c r="T50" i="22"/>
  <c r="Y14" i="22"/>
  <c r="Y14" i="21"/>
  <c r="AB26" i="22"/>
  <c r="AB26" i="21"/>
  <c r="U10" i="22"/>
  <c r="U10" i="21"/>
  <c r="AD22" i="22"/>
  <c r="AD22" i="21"/>
  <c r="AE26" i="22"/>
  <c r="AE26" i="21"/>
  <c r="M34" i="21"/>
  <c r="M34" i="22"/>
  <c r="P42" i="21"/>
  <c r="P42" i="22"/>
  <c r="R54" i="22"/>
  <c r="R54" i="21"/>
  <c r="N34" i="22"/>
  <c r="N34" i="21"/>
  <c r="O38" i="22"/>
  <c r="O38" i="21"/>
  <c r="Q42" i="22"/>
  <c r="Q42" i="21"/>
  <c r="R46" i="21"/>
  <c r="R46" i="22"/>
  <c r="S54" i="22"/>
  <c r="S54" i="21"/>
  <c r="Q10" i="21"/>
  <c r="Q10" i="22"/>
  <c r="N22" i="22"/>
  <c r="N22" i="21"/>
  <c r="S46" i="21"/>
  <c r="S46" i="22"/>
  <c r="X50" i="22"/>
  <c r="X50" i="21"/>
  <c r="AC14" i="22"/>
  <c r="AC14" i="21"/>
  <c r="AJ26" i="22"/>
  <c r="AJ26" i="21"/>
  <c r="AH50" i="22"/>
  <c r="AH50" i="21"/>
  <c r="AG26" i="22"/>
  <c r="AG26" i="21"/>
  <c r="P34" i="22"/>
  <c r="P34" i="21"/>
  <c r="Q38" i="22"/>
  <c r="Q38" i="21"/>
  <c r="S42" i="22"/>
  <c r="S42" i="21"/>
  <c r="T46" i="21"/>
  <c r="T46" i="22"/>
  <c r="U54" i="22"/>
  <c r="U54" i="21"/>
  <c r="I10" i="22"/>
  <c r="I10" i="21"/>
  <c r="W22" i="22"/>
  <c r="W22" i="21"/>
  <c r="AI46" i="21"/>
  <c r="AI46" i="22"/>
  <c r="AB50" i="22"/>
  <c r="AB50" i="21"/>
  <c r="AG14" i="21"/>
  <c r="AG14" i="22"/>
  <c r="M30" i="22"/>
  <c r="M30" i="21"/>
  <c r="R50" i="22"/>
  <c r="R50" i="21"/>
  <c r="P14" i="22"/>
  <c r="P14" i="21"/>
  <c r="G50" i="21"/>
  <c r="G50" i="22"/>
  <c r="AG22" i="22"/>
  <c r="AG22" i="21"/>
  <c r="AJ6" i="22"/>
  <c r="AJ6" i="21"/>
  <c r="AE18" i="22"/>
  <c r="AE18" i="21"/>
  <c r="AH22" i="21"/>
  <c r="AH22" i="22"/>
  <c r="AI26" i="22"/>
  <c r="AI26" i="21"/>
  <c r="U34" i="22"/>
  <c r="U34" i="21"/>
  <c r="X42" i="22"/>
  <c r="X42" i="21"/>
  <c r="Z54" i="21"/>
  <c r="Z54" i="22"/>
  <c r="R34" i="22"/>
  <c r="R34" i="21"/>
  <c r="S38" i="22"/>
  <c r="S38" i="21"/>
  <c r="U42" i="22"/>
  <c r="U42" i="21"/>
  <c r="V46" i="21"/>
  <c r="V46" i="22"/>
  <c r="W54" i="21"/>
  <c r="W54" i="22"/>
  <c r="AD50" i="22"/>
  <c r="AD50" i="21"/>
  <c r="AE22" i="22"/>
  <c r="AE22" i="21"/>
  <c r="T54" i="22"/>
  <c r="T54" i="21"/>
  <c r="AF50" i="22"/>
  <c r="AF50" i="21"/>
  <c r="AK14" i="22"/>
  <c r="AK14" i="21"/>
  <c r="U30" i="22"/>
  <c r="U30" i="21"/>
  <c r="AG6" i="22"/>
  <c r="AG6" i="21"/>
  <c r="AF54" i="22"/>
  <c r="AF54" i="21"/>
  <c r="V54" i="21"/>
  <c r="V54" i="22"/>
  <c r="AC22" i="22"/>
  <c r="AC22" i="21"/>
  <c r="AG18" i="21"/>
  <c r="AG18" i="22"/>
  <c r="AJ22" i="21"/>
  <c r="AJ22" i="22"/>
  <c r="AK26" i="22"/>
  <c r="AK26" i="21"/>
  <c r="Y34" i="21"/>
  <c r="Y34" i="22"/>
  <c r="AB42" i="21"/>
  <c r="AB42" i="22"/>
  <c r="AD54" i="22"/>
  <c r="AD54" i="21"/>
  <c r="T34" i="22"/>
  <c r="T34" i="21"/>
  <c r="U38" i="22"/>
  <c r="U38" i="21"/>
  <c r="W42" i="22"/>
  <c r="W42" i="21"/>
  <c r="X46" i="22"/>
  <c r="X46" i="21"/>
  <c r="Y54" i="21"/>
  <c r="Y54" i="22"/>
  <c r="V50" i="21"/>
  <c r="V50" i="22"/>
  <c r="H26" i="22"/>
  <c r="H26" i="21"/>
  <c r="AJ54" i="22"/>
  <c r="AJ54" i="21"/>
  <c r="G10" i="22"/>
  <c r="G10" i="21"/>
  <c r="J18" i="22"/>
  <c r="J18" i="21"/>
  <c r="G34" i="22"/>
  <c r="G34" i="21"/>
  <c r="Q6" i="22"/>
  <c r="Q6" i="21"/>
  <c r="Q18" i="21"/>
  <c r="Q18" i="22"/>
  <c r="O18" i="22"/>
  <c r="O18" i="21"/>
  <c r="Q34" i="22"/>
  <c r="Q34" i="21"/>
  <c r="M18" i="22"/>
  <c r="M18" i="21"/>
  <c r="K18" i="22"/>
  <c r="K18" i="21"/>
  <c r="Y22" i="22"/>
  <c r="Y22" i="21"/>
  <c r="AF6" i="22"/>
  <c r="AF6" i="21"/>
  <c r="H30" i="22"/>
  <c r="H30" i="21"/>
  <c r="AC34" i="21"/>
  <c r="AC34" i="22"/>
  <c r="AF42" i="21"/>
  <c r="AF42" i="22"/>
  <c r="AH54" i="22"/>
  <c r="AH54" i="21"/>
  <c r="V34" i="22"/>
  <c r="V34" i="21"/>
  <c r="W38" i="22"/>
  <c r="W38" i="21"/>
  <c r="Y42" i="22"/>
  <c r="Y42" i="21"/>
  <c r="Z46" i="22"/>
  <c r="Z46" i="21"/>
  <c r="AA54" i="22"/>
  <c r="AA54" i="21"/>
  <c r="N50" i="22"/>
  <c r="N50" i="21"/>
  <c r="P26" i="22"/>
  <c r="P26" i="21"/>
  <c r="G6" i="22"/>
  <c r="G6" i="21"/>
  <c r="K10" i="22"/>
  <c r="K10" i="21"/>
  <c r="N18" i="22"/>
  <c r="N18" i="21"/>
  <c r="W34" i="22"/>
  <c r="W34" i="21"/>
  <c r="O14" i="21"/>
  <c r="O14" i="22"/>
  <c r="M10" i="21"/>
  <c r="M10" i="22"/>
  <c r="H6" i="22"/>
  <c r="H6" i="21"/>
  <c r="AK22" i="21"/>
  <c r="AK22" i="22"/>
  <c r="L10" i="22"/>
  <c r="L10" i="21"/>
  <c r="AF22" i="22"/>
  <c r="AF22" i="21"/>
  <c r="X54" i="21"/>
  <c r="X54" i="22"/>
  <c r="J10" i="22"/>
  <c r="J10" i="21"/>
  <c r="K34" i="21"/>
  <c r="K34" i="22"/>
  <c r="H10" i="22"/>
  <c r="H10" i="21"/>
  <c r="H54" i="21"/>
  <c r="H54" i="22"/>
  <c r="I18" i="22"/>
  <c r="I18" i="21"/>
  <c r="AI18" i="21"/>
  <c r="AI18" i="22"/>
  <c r="AE46" i="22"/>
  <c r="AE46" i="21"/>
  <c r="U22" i="21"/>
  <c r="U22" i="22"/>
  <c r="AJ10" i="22"/>
  <c r="AJ10" i="21"/>
  <c r="AD6" i="22"/>
  <c r="AD6" i="21"/>
  <c r="J30" i="21"/>
  <c r="J30" i="22"/>
  <c r="X34" i="22"/>
  <c r="X34" i="21"/>
  <c r="AA42" i="22"/>
  <c r="AA42" i="21"/>
  <c r="AC54" i="22"/>
  <c r="AC54" i="21"/>
  <c r="K6" i="22"/>
  <c r="K6" i="21"/>
  <c r="R18" i="22"/>
  <c r="R18" i="21"/>
  <c r="W46" i="22"/>
  <c r="W46" i="21"/>
  <c r="AJ14" i="22"/>
  <c r="AJ14" i="21"/>
  <c r="AC50" i="22"/>
  <c r="AC50" i="21"/>
  <c r="AB6" i="22"/>
  <c r="AB6" i="21"/>
  <c r="I22" i="22"/>
  <c r="I22" i="21"/>
  <c r="K26" i="22"/>
  <c r="K26" i="21"/>
  <c r="L30" i="22"/>
  <c r="L30" i="21"/>
  <c r="AK34" i="22"/>
  <c r="AK34" i="21"/>
  <c r="X30" i="21"/>
  <c r="X30" i="22"/>
  <c r="Z34" i="21"/>
  <c r="Z34" i="22"/>
  <c r="AA38" i="22"/>
  <c r="AA38" i="21"/>
  <c r="AC42" i="21"/>
  <c r="AC42" i="22"/>
  <c r="AD46" i="22"/>
  <c r="AD46" i="21"/>
  <c r="AE54" i="22"/>
  <c r="AE54" i="21"/>
  <c r="AC6" i="21"/>
  <c r="AC6" i="22"/>
  <c r="AF26" i="22"/>
  <c r="AF26" i="21"/>
  <c r="O6" i="21"/>
  <c r="O6" i="22"/>
  <c r="S10" i="22"/>
  <c r="S10" i="21"/>
  <c r="V18" i="22"/>
  <c r="V18" i="21"/>
  <c r="X38" i="22"/>
  <c r="X38" i="21"/>
  <c r="J50" i="22"/>
  <c r="J50" i="21"/>
  <c r="I50" i="22"/>
  <c r="I50" i="21"/>
  <c r="AA34" i="21"/>
  <c r="AA34" i="22"/>
  <c r="N14" i="22"/>
  <c r="N14" i="21"/>
  <c r="AC18" i="22"/>
  <c r="AC18" i="21"/>
  <c r="T42" i="22"/>
  <c r="T42" i="21"/>
  <c r="S34" i="22"/>
  <c r="S34" i="21"/>
  <c r="L14" i="22"/>
  <c r="L14" i="21"/>
  <c r="P54" i="22"/>
  <c r="P54" i="21"/>
  <c r="J14" i="22"/>
  <c r="J14" i="21"/>
  <c r="AH6" i="22"/>
  <c r="AH6" i="21"/>
  <c r="AG30" i="22"/>
  <c r="AG30" i="21"/>
  <c r="H14" i="22"/>
  <c r="H14" i="21"/>
  <c r="AG50" i="22"/>
  <c r="AG50" i="21"/>
  <c r="G26" i="21"/>
  <c r="G26" i="22"/>
  <c r="Y30" i="21"/>
  <c r="Y30" i="22"/>
  <c r="G18" i="22"/>
  <c r="G18" i="21"/>
  <c r="AE50" i="22"/>
  <c r="AE50" i="21"/>
  <c r="G22" i="22"/>
  <c r="G22" i="21"/>
  <c r="I26" i="22"/>
  <c r="I26" i="21"/>
  <c r="AG34" i="22"/>
  <c r="AG34" i="21"/>
  <c r="V30" i="22"/>
  <c r="V30" i="21"/>
  <c r="Y38" i="22"/>
  <c r="Y38" i="21"/>
  <c r="AB46" i="22"/>
  <c r="AB46" i="21"/>
  <c r="AK6" i="22"/>
  <c r="AK6" i="21"/>
  <c r="X26" i="21"/>
  <c r="X26" i="22"/>
  <c r="O10" i="21"/>
  <c r="O10" i="22"/>
  <c r="H38" i="22"/>
  <c r="H38" i="21"/>
  <c r="S30" i="22"/>
  <c r="S30" i="21"/>
  <c r="Q22" i="22"/>
  <c r="Q22" i="21"/>
  <c r="AH10" i="22"/>
  <c r="AH10" i="21"/>
  <c r="O46" i="22"/>
  <c r="O46" i="21"/>
  <c r="O30" i="22"/>
  <c r="O30" i="21"/>
  <c r="L22" i="22"/>
  <c r="L22" i="21"/>
  <c r="AH14" i="21"/>
  <c r="AH14" i="22"/>
  <c r="AF10" i="21"/>
  <c r="AF10" i="22"/>
  <c r="AA50" i="22"/>
  <c r="AA50" i="21"/>
  <c r="Z6" i="22"/>
  <c r="Z6" i="21"/>
  <c r="K22" i="22"/>
  <c r="K22" i="21"/>
  <c r="M26" i="22"/>
  <c r="M26" i="21"/>
  <c r="N30" i="22"/>
  <c r="N30" i="21"/>
  <c r="J38" i="21"/>
  <c r="J38" i="22"/>
  <c r="M46" i="22"/>
  <c r="M46" i="21"/>
  <c r="Z30" i="21"/>
  <c r="Z30" i="22"/>
  <c r="AB34" i="21"/>
  <c r="AB34" i="22"/>
  <c r="AC38" i="21"/>
  <c r="AC38" i="22"/>
  <c r="AE42" i="21"/>
  <c r="AE42" i="22"/>
  <c r="AF46" i="22"/>
  <c r="AF46" i="21"/>
  <c r="AG54" i="22"/>
  <c r="AG54" i="21"/>
  <c r="U6" i="22"/>
  <c r="U6" i="21"/>
  <c r="I30" i="21"/>
  <c r="I30" i="22"/>
  <c r="S6" i="22"/>
  <c r="S6" i="21"/>
  <c r="W10" i="22"/>
  <c r="W10" i="21"/>
  <c r="Z18" i="22"/>
  <c r="Z18" i="21"/>
  <c r="J42" i="22"/>
  <c r="J42" i="21"/>
  <c r="I6" i="22"/>
  <c r="I6" i="21"/>
  <c r="AF14" i="21"/>
  <c r="AF14" i="22"/>
  <c r="P30" i="22"/>
  <c r="P30" i="21"/>
  <c r="N38" i="21"/>
  <c r="N38" i="22"/>
  <c r="Q46" i="22"/>
  <c r="Q46" i="21"/>
  <c r="AB30" i="22"/>
  <c r="AB30" i="21"/>
  <c r="AD34" i="22"/>
  <c r="AD34" i="21"/>
  <c r="AE38" i="22"/>
  <c r="AE38" i="21"/>
  <c r="AG42" i="22"/>
  <c r="AG42" i="21"/>
  <c r="AH46" i="21"/>
  <c r="AH46" i="22"/>
  <c r="AI54" i="22"/>
  <c r="AI54" i="21"/>
  <c r="M6" i="22"/>
  <c r="M6" i="21"/>
  <c r="Q30" i="22"/>
  <c r="Q30" i="21"/>
  <c r="W6" i="22"/>
  <c r="W6" i="21"/>
  <c r="AA10" i="22"/>
  <c r="AA10" i="21"/>
  <c r="AF18" i="22"/>
  <c r="AF18" i="21"/>
  <c r="Z42" i="22"/>
  <c r="Z42" i="21"/>
  <c r="AE14" i="21"/>
  <c r="AE14" i="22"/>
  <c r="H22" i="22"/>
  <c r="H22" i="21"/>
  <c r="O22" i="22"/>
  <c r="O22" i="21"/>
  <c r="AG38" i="22"/>
  <c r="AG38" i="21"/>
  <c r="AJ46" i="21"/>
  <c r="AJ46" i="22"/>
  <c r="AK54" i="22"/>
  <c r="AK54" i="21"/>
  <c r="H18" i="22"/>
  <c r="H18" i="21"/>
  <c r="AC30" i="22"/>
  <c r="AC30" i="21"/>
  <c r="AA6" i="22"/>
  <c r="AA6" i="21"/>
  <c r="AE10" i="22"/>
  <c r="AE10" i="21"/>
  <c r="J22" i="22"/>
  <c r="J22" i="21"/>
  <c r="K46" i="22"/>
  <c r="K46" i="21"/>
  <c r="AC10" i="21"/>
  <c r="AC10" i="22"/>
  <c r="X6" i="22"/>
  <c r="X6" i="21"/>
  <c r="AD14" i="22"/>
  <c r="AD14" i="21"/>
  <c r="R38" i="22"/>
  <c r="R38" i="21"/>
  <c r="AD18" i="22"/>
  <c r="AD18" i="21"/>
  <c r="Y46" i="22"/>
  <c r="Y46" i="21"/>
  <c r="AF30" i="22"/>
  <c r="AF30" i="21"/>
  <c r="AH34" i="22"/>
  <c r="AH34" i="21"/>
  <c r="AI38" i="22"/>
  <c r="AI38" i="21"/>
  <c r="G54" i="21"/>
  <c r="G54" i="22"/>
  <c r="AI14" i="21"/>
  <c r="AI14" i="22"/>
  <c r="L18" i="22"/>
  <c r="L18" i="21"/>
  <c r="O34" i="22"/>
  <c r="O34" i="21"/>
  <c r="AE6" i="21"/>
  <c r="AE6" i="22"/>
  <c r="AI10" i="22"/>
  <c r="AI10" i="21"/>
  <c r="S22" i="22"/>
  <c r="S22" i="21"/>
  <c r="AA46" i="22"/>
  <c r="AA46" i="21"/>
  <c r="Z50" i="22"/>
  <c r="Z50" i="21"/>
  <c r="J26" i="22"/>
  <c r="J26" i="21"/>
  <c r="M22" i="22"/>
  <c r="M22" i="21"/>
  <c r="AH18" i="21"/>
  <c r="AH18" i="22"/>
  <c r="R30" i="22"/>
  <c r="R30" i="21"/>
  <c r="V42" i="22"/>
  <c r="V42" i="21"/>
  <c r="U50" i="21"/>
  <c r="U50" i="22"/>
  <c r="AA18" i="22"/>
  <c r="AA18" i="21"/>
  <c r="AJ34" i="22"/>
  <c r="AJ34" i="21"/>
  <c r="I54" i="21"/>
  <c r="I54" i="22"/>
  <c r="AA14" i="22"/>
  <c r="AA14" i="21"/>
  <c r="P18" i="21"/>
  <c r="P18" i="22"/>
  <c r="AE34" i="22"/>
  <c r="AE34" i="21"/>
  <c r="AI6" i="22"/>
  <c r="AI6" i="21"/>
  <c r="I14" i="22"/>
  <c r="I14" i="21"/>
  <c r="AA22" i="22"/>
  <c r="AA22" i="21"/>
  <c r="L54" i="22"/>
  <c r="L54" i="21"/>
  <c r="Y6" i="22"/>
  <c r="Y6" i="21"/>
  <c r="AI34" i="22"/>
  <c r="AI34" i="21"/>
  <c r="N10" i="21"/>
  <c r="N10" i="22"/>
  <c r="K30" i="21"/>
  <c r="K30" i="22"/>
  <c r="AD10" i="22"/>
  <c r="AD10" i="21"/>
  <c r="Y50" i="22"/>
  <c r="Y50" i="21"/>
  <c r="O26" i="22"/>
  <c r="O26" i="21"/>
  <c r="AD42" i="21"/>
  <c r="AD42" i="22"/>
  <c r="G30" i="22"/>
  <c r="G30" i="21"/>
  <c r="AB10" i="22"/>
  <c r="AB10" i="21"/>
  <c r="W50" i="21"/>
  <c r="W50" i="22"/>
  <c r="V6" i="22"/>
  <c r="V6" i="21"/>
  <c r="Q26" i="22"/>
  <c r="Q26" i="21"/>
  <c r="U46" i="21"/>
  <c r="U46" i="22"/>
  <c r="AD30" i="22"/>
  <c r="AD30" i="21"/>
  <c r="AF34" i="22"/>
  <c r="AF34" i="21"/>
  <c r="AH26" i="22"/>
  <c r="AH26" i="21"/>
  <c r="AB14" i="22"/>
  <c r="AB14" i="21"/>
  <c r="Z10" i="22"/>
  <c r="Z10" i="21"/>
  <c r="T6" i="22"/>
  <c r="T6" i="21"/>
  <c r="R22" i="21"/>
  <c r="R22" i="22"/>
  <c r="T30" i="22"/>
  <c r="T30" i="21"/>
  <c r="V38" i="22"/>
  <c r="V38" i="21"/>
  <c r="N42" i="21"/>
  <c r="N42" i="22"/>
  <c r="AD26" i="22"/>
  <c r="AD26" i="21"/>
  <c r="Z14" i="22"/>
  <c r="Z14" i="21"/>
  <c r="X10" i="22"/>
  <c r="X10" i="21"/>
  <c r="S50" i="21"/>
  <c r="S50" i="22"/>
  <c r="R6" i="22"/>
  <c r="R6" i="21"/>
  <c r="T22" i="22"/>
  <c r="T22" i="21"/>
  <c r="W30" i="21"/>
  <c r="W30" i="22"/>
  <c r="Z38" i="21"/>
  <c r="Z38" i="22"/>
  <c r="AC46" i="22"/>
  <c r="AC46" i="21"/>
  <c r="AH30" i="22"/>
  <c r="AH30" i="21"/>
  <c r="G42" i="22"/>
  <c r="G42" i="21"/>
  <c r="AJ38" i="22"/>
  <c r="AJ38" i="21"/>
  <c r="Z26" i="21"/>
  <c r="Z26" i="22"/>
  <c r="Y18" i="22"/>
  <c r="Y18" i="21"/>
  <c r="X14" i="22"/>
  <c r="X14" i="21"/>
  <c r="V10" i="22"/>
  <c r="V10" i="21"/>
  <c r="Q50" i="22"/>
  <c r="Q50" i="21"/>
  <c r="P6" i="22"/>
  <c r="P6" i="21"/>
  <c r="V22" i="21"/>
  <c r="V22" i="22"/>
  <c r="W26" i="22"/>
  <c r="W26" i="21"/>
  <c r="AA30" i="21"/>
  <c r="AA30" i="22"/>
  <c r="AD38" i="21"/>
  <c r="AD38" i="22"/>
  <c r="AG46" i="22"/>
  <c r="AG46" i="21"/>
  <c r="AJ30" i="22"/>
  <c r="AJ30" i="21"/>
  <c r="G38" i="22"/>
  <c r="G38" i="21"/>
  <c r="I42" i="22"/>
  <c r="I42" i="21"/>
  <c r="J46" i="22"/>
  <c r="J46" i="21"/>
  <c r="K54" i="22"/>
  <c r="K54" i="21"/>
  <c r="S14" i="22"/>
  <c r="S14" i="21"/>
  <c r="T18" i="21"/>
  <c r="T18" i="22"/>
  <c r="P38" i="22"/>
  <c r="P38" i="21"/>
  <c r="H50" i="22"/>
  <c r="H50" i="21"/>
  <c r="M14" i="22"/>
  <c r="M14" i="21"/>
  <c r="AI22" i="21"/>
  <c r="AI22" i="22"/>
  <c r="AB54" i="22"/>
  <c r="AB54" i="21"/>
  <c r="P22" i="22"/>
  <c r="P22" i="21"/>
  <c r="V26" i="21"/>
  <c r="V26" i="22"/>
  <c r="T10" i="22"/>
  <c r="T10" i="21"/>
  <c r="O50" i="21"/>
  <c r="O50" i="22"/>
  <c r="N6" i="21"/>
  <c r="N6" i="22"/>
  <c r="X22" i="22"/>
  <c r="X22" i="21"/>
  <c r="Y26" i="21"/>
  <c r="Y26" i="22"/>
  <c r="AE30" i="22"/>
  <c r="AE30" i="21"/>
  <c r="AH38" i="22"/>
  <c r="AH38" i="21"/>
  <c r="AK46" i="21"/>
  <c r="AK46" i="22"/>
  <c r="H34" i="22"/>
  <c r="H34" i="21"/>
  <c r="I38" i="22"/>
  <c r="I38" i="21"/>
  <c r="K42" i="22"/>
  <c r="K42" i="21"/>
  <c r="L46" i="22"/>
  <c r="L46" i="21"/>
  <c r="M54" i="22"/>
  <c r="M54" i="21"/>
  <c r="K14" i="22"/>
  <c r="K14" i="21"/>
  <c r="X18" i="22"/>
  <c r="X18" i="21"/>
  <c r="AF38" i="22"/>
  <c r="AF38" i="21"/>
  <c r="L50" i="22"/>
  <c r="L50" i="21"/>
  <c r="Q14" i="21"/>
  <c r="Q14" i="22"/>
  <c r="L26" i="22"/>
  <c r="L26" i="21"/>
  <c r="AI50" i="21"/>
  <c r="AI50" i="22"/>
  <c r="W14" i="22"/>
  <c r="W14" i="21"/>
  <c r="X42" i="20"/>
  <c r="V33" i="20"/>
  <c r="T30" i="20"/>
  <c r="S27" i="20"/>
  <c r="S24" i="20"/>
  <c r="AH21" i="20"/>
  <c r="R21" i="20"/>
  <c r="AG18" i="20"/>
  <c r="Q18" i="20"/>
  <c r="AD15" i="20"/>
  <c r="U15" i="20"/>
  <c r="M15" i="20"/>
  <c r="AJ12" i="20"/>
  <c r="AB12" i="20"/>
  <c r="T12" i="20"/>
  <c r="L12" i="20"/>
  <c r="AH9" i="20"/>
  <c r="Z9" i="20"/>
  <c r="R9" i="20"/>
  <c r="J9" i="20"/>
  <c r="AC39" i="20"/>
  <c r="U39" i="20"/>
  <c r="M39" i="20"/>
  <c r="AJ6" i="20"/>
  <c r="AB6" i="20"/>
  <c r="T6" i="20"/>
  <c r="L6" i="20"/>
  <c r="AE15" i="20"/>
  <c r="I18" i="20"/>
  <c r="R18" i="20"/>
  <c r="Z18" i="20"/>
  <c r="AH18" i="20"/>
  <c r="K21" i="20"/>
  <c r="AA21" i="20"/>
  <c r="AI21" i="20"/>
  <c r="L24" i="20"/>
  <c r="T24" i="20"/>
  <c r="AI24" i="20"/>
  <c r="U27" i="20"/>
  <c r="AK27" i="20"/>
  <c r="V30" i="20"/>
  <c r="H33" i="20"/>
  <c r="X33" i="20"/>
  <c r="Y36" i="20"/>
  <c r="J42" i="20"/>
  <c r="Z42" i="20"/>
  <c r="X24" i="20"/>
  <c r="AF24" i="20"/>
  <c r="J27" i="20"/>
  <c r="R27" i="20"/>
  <c r="Z27" i="20"/>
  <c r="AH27" i="20"/>
  <c r="K30" i="20"/>
  <c r="S30" i="20"/>
  <c r="AA30" i="20"/>
  <c r="AI30" i="20"/>
  <c r="M33" i="20"/>
  <c r="U33" i="20"/>
  <c r="AC33" i="20"/>
  <c r="N36" i="20"/>
  <c r="V36" i="20"/>
  <c r="AD36" i="20"/>
  <c r="G42" i="20"/>
  <c r="O42" i="20"/>
  <c r="W42" i="20"/>
  <c r="AE42" i="20"/>
  <c r="AI12" i="20"/>
  <c r="AG9" i="20"/>
  <c r="AD39" i="20"/>
  <c r="AC6" i="20"/>
  <c r="L15" i="20"/>
  <c r="AB15" i="20"/>
  <c r="AE18" i="20"/>
  <c r="AF21" i="20"/>
  <c r="O27" i="20"/>
  <c r="R33" i="20"/>
  <c r="T42" i="20"/>
  <c r="O6" i="20"/>
  <c r="AE6" i="20"/>
  <c r="P39" i="20"/>
  <c r="AF39" i="20"/>
  <c r="S9" i="20"/>
  <c r="AI9" i="20"/>
  <c r="U12" i="20"/>
  <c r="AK12" i="20"/>
  <c r="V15" i="20"/>
  <c r="S18" i="20"/>
  <c r="U24" i="20"/>
  <c r="X30" i="20"/>
  <c r="AA36" i="20"/>
  <c r="G12" i="20"/>
  <c r="AG6" i="20"/>
  <c r="J39" i="20"/>
  <c r="Z39" i="20"/>
  <c r="W36" i="20"/>
  <c r="P42" i="20"/>
  <c r="O36" i="20"/>
  <c r="N33" i="20"/>
  <c r="L30" i="20"/>
  <c r="K27" i="20"/>
  <c r="O24" i="20"/>
  <c r="AD21" i="20"/>
  <c r="N21" i="20"/>
  <c r="AC18" i="20"/>
  <c r="L18" i="20"/>
  <c r="AA15" i="20"/>
  <c r="S15" i="20"/>
  <c r="K15" i="20"/>
  <c r="AH12" i="20"/>
  <c r="Z12" i="20"/>
  <c r="R12" i="20"/>
  <c r="J12" i="20"/>
  <c r="AF9" i="20"/>
  <c r="X9" i="20"/>
  <c r="P9" i="20"/>
  <c r="H9" i="20"/>
  <c r="AA39" i="20"/>
  <c r="S39" i="20"/>
  <c r="K39" i="20"/>
  <c r="AH6" i="20"/>
  <c r="Z6" i="20"/>
  <c r="R6" i="20"/>
  <c r="J6" i="20"/>
  <c r="AG15" i="20"/>
  <c r="K18" i="20"/>
  <c r="T18" i="20"/>
  <c r="AB18" i="20"/>
  <c r="AJ18" i="20"/>
  <c r="M21" i="20"/>
  <c r="AC21" i="20"/>
  <c r="AK21" i="20"/>
  <c r="N24" i="20"/>
  <c r="W24" i="20"/>
  <c r="I27" i="20"/>
  <c r="Y27" i="20"/>
  <c r="J30" i="20"/>
  <c r="Z30" i="20"/>
  <c r="L33" i="20"/>
  <c r="AB33" i="20"/>
  <c r="M36" i="20"/>
  <c r="AC36" i="20"/>
  <c r="N42" i="20"/>
  <c r="AD42" i="20"/>
  <c r="Z24" i="20"/>
  <c r="AH24" i="20"/>
  <c r="L27" i="20"/>
  <c r="T27" i="20"/>
  <c r="AB27" i="20"/>
  <c r="AJ27" i="20"/>
  <c r="M30" i="20"/>
  <c r="U30" i="20"/>
  <c r="AC30" i="20"/>
  <c r="G33" i="20"/>
  <c r="O33" i="20"/>
  <c r="W33" i="20"/>
  <c r="AE33" i="20"/>
  <c r="P36" i="20"/>
  <c r="X36" i="20"/>
  <c r="AF36" i="20"/>
  <c r="I42" i="20"/>
  <c r="Q42" i="20"/>
  <c r="Y42" i="20"/>
  <c r="AG42" i="20"/>
  <c r="AA12" i="20"/>
  <c r="Y9" i="20"/>
  <c r="V39" i="20"/>
  <c r="U6" i="20"/>
  <c r="P15" i="20"/>
  <c r="AJ15" i="20"/>
  <c r="H21" i="20"/>
  <c r="I24" i="20"/>
  <c r="AE27" i="20"/>
  <c r="AH33" i="20"/>
  <c r="AJ42" i="20"/>
  <c r="S6" i="20"/>
  <c r="AI6" i="20"/>
  <c r="T39" i="20"/>
  <c r="G9" i="20"/>
  <c r="W9" i="20"/>
  <c r="I12" i="20"/>
  <c r="Y12" i="20"/>
  <c r="J15" i="20"/>
  <c r="Z15" i="20"/>
  <c r="AA18" i="20"/>
  <c r="AB21" i="20"/>
  <c r="G27" i="20"/>
  <c r="J33" i="20"/>
  <c r="L42" i="20"/>
  <c r="U9" i="20"/>
  <c r="Q6" i="20"/>
  <c r="I6" i="20"/>
  <c r="Y6" i="20"/>
  <c r="AJ30" i="20"/>
  <c r="AI27" i="20"/>
  <c r="AG24" i="20"/>
  <c r="K24" i="20"/>
  <c r="Z21" i="20"/>
  <c r="J21" i="20"/>
  <c r="Y18" i="20"/>
  <c r="H18" i="20"/>
  <c r="Y15" i="20"/>
  <c r="Q15" i="20"/>
  <c r="I15" i="20"/>
  <c r="AF12" i="20"/>
  <c r="X12" i="20"/>
  <c r="P12" i="20"/>
  <c r="H12" i="20"/>
  <c r="AD9" i="20"/>
  <c r="V9" i="20"/>
  <c r="N9" i="20"/>
  <c r="AG39" i="20"/>
  <c r="Y39" i="20"/>
  <c r="Q39" i="20"/>
  <c r="I39" i="20"/>
  <c r="AF6" i="20"/>
  <c r="X6" i="20"/>
  <c r="P6" i="20"/>
  <c r="H6" i="20"/>
  <c r="AI15" i="20"/>
  <c r="M18" i="20"/>
  <c r="V18" i="20"/>
  <c r="AD18" i="20"/>
  <c r="G21" i="20"/>
  <c r="O21" i="20"/>
  <c r="W21" i="20"/>
  <c r="AE21" i="20"/>
  <c r="H24" i="20"/>
  <c r="P24" i="20"/>
  <c r="AA24" i="20"/>
  <c r="M27" i="20"/>
  <c r="AC27" i="20"/>
  <c r="N30" i="20"/>
  <c r="AD30" i="20"/>
  <c r="P33" i="20"/>
  <c r="AF33" i="20"/>
  <c r="Q36" i="20"/>
  <c r="AG36" i="20"/>
  <c r="R42" i="20"/>
  <c r="AH42" i="20"/>
  <c r="AB24" i="20"/>
  <c r="AJ24" i="20"/>
  <c r="N27" i="20"/>
  <c r="V27" i="20"/>
  <c r="AD27" i="20"/>
  <c r="G30" i="20"/>
  <c r="O30" i="20"/>
  <c r="W30" i="20"/>
  <c r="AE30" i="20"/>
  <c r="I33" i="20"/>
  <c r="Q33" i="20"/>
  <c r="Y33" i="20"/>
  <c r="AG33" i="20"/>
  <c r="J36" i="19"/>
  <c r="J36" i="20"/>
  <c r="R36" i="20"/>
  <c r="Z36" i="20"/>
  <c r="AH36" i="20"/>
  <c r="K42" i="20"/>
  <c r="S42" i="20"/>
  <c r="AA42" i="20"/>
  <c r="AI42" i="20"/>
  <c r="S12" i="20"/>
  <c r="Q9" i="20"/>
  <c r="N39" i="20"/>
  <c r="M6" i="20"/>
  <c r="T15" i="20"/>
  <c r="N18" i="20"/>
  <c r="P21" i="20"/>
  <c r="Q24" i="20"/>
  <c r="P30" i="20"/>
  <c r="S36" i="20"/>
  <c r="G6" i="20"/>
  <c r="W6" i="20"/>
  <c r="H39" i="20"/>
  <c r="X39" i="20"/>
  <c r="K9" i="20"/>
  <c r="AA9" i="20"/>
  <c r="M12" i="20"/>
  <c r="AC12" i="20"/>
  <c r="N15" i="20"/>
  <c r="AF15" i="20"/>
  <c r="AI18" i="20"/>
  <c r="AJ21" i="20"/>
  <c r="W27" i="20"/>
  <c r="Z33" i="20"/>
  <c r="AB42" i="20"/>
  <c r="AH39" i="20"/>
  <c r="O12" i="20"/>
  <c r="AE12" i="20"/>
  <c r="P18" i="20"/>
  <c r="H42" i="20"/>
  <c r="AF42" i="20"/>
  <c r="AE36" i="20"/>
  <c r="AD33" i="20"/>
  <c r="AB30" i="20"/>
  <c r="AA27" i="20"/>
  <c r="Y24" i="20"/>
  <c r="G24" i="20"/>
  <c r="V21" i="20"/>
  <c r="AK18" i="20"/>
  <c r="U18" i="20"/>
  <c r="AH15" i="20"/>
  <c r="W15" i="20"/>
  <c r="O15" i="20"/>
  <c r="G15" i="20"/>
  <c r="AD12" i="20"/>
  <c r="V12" i="20"/>
  <c r="N12" i="20"/>
  <c r="AJ9" i="20"/>
  <c r="AB9" i="20"/>
  <c r="T9" i="20"/>
  <c r="L9" i="20"/>
  <c r="AE39" i="20"/>
  <c r="W39" i="20"/>
  <c r="O39" i="20"/>
  <c r="G39" i="20"/>
  <c r="AD6" i="20"/>
  <c r="V6" i="20"/>
  <c r="N6" i="20"/>
  <c r="AC15" i="20"/>
  <c r="G18" i="20"/>
  <c r="O18" i="20"/>
  <c r="X18" i="20"/>
  <c r="AF18" i="20"/>
  <c r="I21" i="20"/>
  <c r="Q21" i="20"/>
  <c r="Y21" i="20"/>
  <c r="AG21" i="20"/>
  <c r="J24" i="20"/>
  <c r="R24" i="20"/>
  <c r="AE24" i="20"/>
  <c r="Q27" i="20"/>
  <c r="AG27" i="20"/>
  <c r="R30" i="20"/>
  <c r="AH30" i="20"/>
  <c r="T33" i="20"/>
  <c r="U36" i="20"/>
  <c r="AK36" i="20"/>
  <c r="V42" i="20"/>
  <c r="V24" i="20"/>
  <c r="AD24" i="20"/>
  <c r="H27" i="20"/>
  <c r="P27" i="20"/>
  <c r="X27" i="20"/>
  <c r="AF27" i="20"/>
  <c r="I30" i="20"/>
  <c r="Q30" i="20"/>
  <c r="Y30" i="20"/>
  <c r="AG30" i="20"/>
  <c r="K33" i="20"/>
  <c r="S33" i="20"/>
  <c r="AA33" i="20"/>
  <c r="L36" i="20"/>
  <c r="T36" i="20"/>
  <c r="AB36" i="20"/>
  <c r="AJ36" i="20"/>
  <c r="M42" i="20"/>
  <c r="U42" i="20"/>
  <c r="AC42" i="20"/>
  <c r="AK42" i="20"/>
  <c r="K12" i="20"/>
  <c r="I9" i="20"/>
  <c r="AK6" i="20"/>
  <c r="H15" i="20"/>
  <c r="X15" i="20"/>
  <c r="W18" i="20"/>
  <c r="X21" i="20"/>
  <c r="AC24" i="20"/>
  <c r="AF30" i="20"/>
  <c r="AI36" i="20"/>
  <c r="K6" i="20"/>
  <c r="AA6" i="20"/>
  <c r="L39" i="20"/>
  <c r="AB39" i="20"/>
  <c r="O9" i="20"/>
  <c r="AE9" i="20"/>
  <c r="Q12" i="20"/>
  <c r="AG12" i="20"/>
  <c r="R15" i="20"/>
  <c r="J18" i="20"/>
  <c r="L21" i="20"/>
  <c r="M24" i="20"/>
  <c r="H30" i="20"/>
  <c r="K36" i="20"/>
  <c r="AI39" i="20"/>
  <c r="R39" i="20"/>
  <c r="M9" i="20"/>
  <c r="AC9" i="20"/>
  <c r="W12" i="20"/>
  <c r="H42" i="19"/>
  <c r="AJ30" i="19"/>
  <c r="AI27" i="19"/>
  <c r="AG24" i="19"/>
  <c r="K24" i="19"/>
  <c r="Z21" i="19"/>
  <c r="J21" i="19"/>
  <c r="AG18" i="19"/>
  <c r="Y18" i="19"/>
  <c r="Q18" i="19"/>
  <c r="H18" i="19"/>
  <c r="AD15" i="19"/>
  <c r="Y15" i="19"/>
  <c r="U15" i="19"/>
  <c r="Q15" i="19"/>
  <c r="M15" i="19"/>
  <c r="I15" i="19"/>
  <c r="AJ12" i="19"/>
  <c r="AF12" i="19"/>
  <c r="AB12" i="19"/>
  <c r="X12" i="19"/>
  <c r="T12" i="19"/>
  <c r="P12" i="19"/>
  <c r="L12" i="19"/>
  <c r="H12" i="19"/>
  <c r="AH9" i="19"/>
  <c r="AD9" i="19"/>
  <c r="Z9" i="19"/>
  <c r="V9" i="19"/>
  <c r="R9" i="19"/>
  <c r="N9" i="19"/>
  <c r="J9" i="19"/>
  <c r="AG39" i="19"/>
  <c r="AC39" i="19"/>
  <c r="Y39" i="19"/>
  <c r="U39" i="19"/>
  <c r="Q39" i="19"/>
  <c r="M39" i="19"/>
  <c r="I39" i="19"/>
  <c r="AJ6" i="19"/>
  <c r="AF6" i="19"/>
  <c r="AB6" i="19"/>
  <c r="X6" i="19"/>
  <c r="T6" i="19"/>
  <c r="P6" i="19"/>
  <c r="L6" i="19"/>
  <c r="H6" i="19"/>
  <c r="AE15" i="19"/>
  <c r="AI15" i="19"/>
  <c r="I18" i="19"/>
  <c r="M18" i="19"/>
  <c r="R18" i="19"/>
  <c r="V18" i="19"/>
  <c r="Z18" i="19"/>
  <c r="AD18" i="19"/>
  <c r="AH18" i="19"/>
  <c r="G21" i="19"/>
  <c r="K21" i="19"/>
  <c r="O21" i="19"/>
  <c r="W21" i="19"/>
  <c r="AA21" i="19"/>
  <c r="AE21" i="19"/>
  <c r="AI21" i="19"/>
  <c r="H24" i="19"/>
  <c r="L24" i="19"/>
  <c r="P24" i="19"/>
  <c r="T24" i="19"/>
  <c r="AA24" i="19"/>
  <c r="AI24" i="19"/>
  <c r="M27" i="19"/>
  <c r="U27" i="19"/>
  <c r="AC27" i="19"/>
  <c r="AK27" i="19"/>
  <c r="N30" i="19"/>
  <c r="V30" i="19"/>
  <c r="AD30" i="19"/>
  <c r="H33" i="19"/>
  <c r="P33" i="19"/>
  <c r="X33" i="19"/>
  <c r="AF33" i="19"/>
  <c r="Q36" i="19"/>
  <c r="Y36" i="19"/>
  <c r="AG36" i="19"/>
  <c r="J42" i="19"/>
  <c r="R42" i="19"/>
  <c r="Z42" i="19"/>
  <c r="AH42" i="19"/>
  <c r="X24" i="19"/>
  <c r="AB24" i="19"/>
  <c r="AF24" i="19"/>
  <c r="AJ24" i="19"/>
  <c r="J27" i="19"/>
  <c r="N27" i="19"/>
  <c r="R27" i="19"/>
  <c r="V27" i="19"/>
  <c r="Z27" i="19"/>
  <c r="AD27" i="19"/>
  <c r="AH27" i="19"/>
  <c r="G30" i="19"/>
  <c r="K30" i="19"/>
  <c r="O30" i="19"/>
  <c r="S30" i="19"/>
  <c r="W30" i="19"/>
  <c r="AA30" i="19"/>
  <c r="AE30" i="19"/>
  <c r="AI30" i="19"/>
  <c r="I33" i="19"/>
  <c r="M33" i="19"/>
  <c r="Q33" i="19"/>
  <c r="U33" i="19"/>
  <c r="Y33" i="19"/>
  <c r="AC33" i="19"/>
  <c r="AG33" i="19"/>
  <c r="N36" i="19"/>
  <c r="R36" i="19"/>
  <c r="V36" i="19"/>
  <c r="Z36" i="19"/>
  <c r="AD36" i="19"/>
  <c r="AH36" i="19"/>
  <c r="G42" i="19"/>
  <c r="K42" i="19"/>
  <c r="O42" i="19"/>
  <c r="S42" i="19"/>
  <c r="W42" i="19"/>
  <c r="AA42" i="19"/>
  <c r="AE42" i="19"/>
  <c r="AI42" i="19"/>
  <c r="AI12" i="19"/>
  <c r="S12" i="19"/>
  <c r="AG9" i="19"/>
  <c r="Q9" i="19"/>
  <c r="AD39" i="19"/>
  <c r="N39" i="19"/>
  <c r="AC6" i="19"/>
  <c r="M6" i="19"/>
  <c r="L15" i="19"/>
  <c r="T15" i="19"/>
  <c r="AB15" i="19"/>
  <c r="N18" i="19"/>
  <c r="AE18" i="19"/>
  <c r="P21" i="19"/>
  <c r="AF21" i="19"/>
  <c r="Q24" i="19"/>
  <c r="O27" i="19"/>
  <c r="P30" i="19"/>
  <c r="R33" i="19"/>
  <c r="S36" i="19"/>
  <c r="T42" i="19"/>
  <c r="G6" i="19"/>
  <c r="O6" i="19"/>
  <c r="W6" i="19"/>
  <c r="AE6" i="19"/>
  <c r="H39" i="19"/>
  <c r="P39" i="19"/>
  <c r="X39" i="19"/>
  <c r="AF39" i="19"/>
  <c r="K9" i="19"/>
  <c r="S9" i="19"/>
  <c r="AA9" i="19"/>
  <c r="AI9" i="19"/>
  <c r="M12" i="19"/>
  <c r="U12" i="19"/>
  <c r="AC12" i="19"/>
  <c r="AK12" i="19"/>
  <c r="N15" i="19"/>
  <c r="V15" i="19"/>
  <c r="AF15" i="19"/>
  <c r="S18" i="19"/>
  <c r="AI18" i="19"/>
  <c r="AJ21" i="19"/>
  <c r="U24" i="19"/>
  <c r="W27" i="19"/>
  <c r="X30" i="19"/>
  <c r="Z33" i="19"/>
  <c r="AA36" i="19"/>
  <c r="AB42" i="19"/>
  <c r="G12" i="19"/>
  <c r="AH39" i="19"/>
  <c r="AG6" i="19"/>
  <c r="O12" i="19"/>
  <c r="J39" i="19"/>
  <c r="AE12" i="19"/>
  <c r="Z39" i="19"/>
  <c r="P18" i="19"/>
  <c r="X42" i="19"/>
  <c r="W36" i="19"/>
  <c r="V33" i="19"/>
  <c r="T30" i="19"/>
  <c r="S27" i="19"/>
  <c r="S24" i="19"/>
  <c r="AH21" i="19"/>
  <c r="R21" i="19"/>
  <c r="AF42" i="19"/>
  <c r="P42" i="19"/>
  <c r="AE36" i="19"/>
  <c r="O36" i="19"/>
  <c r="AD33" i="19"/>
  <c r="N33" i="19"/>
  <c r="AB30" i="19"/>
  <c r="L30" i="19"/>
  <c r="AA27" i="19"/>
  <c r="K27" i="19"/>
  <c r="Y24" i="19"/>
  <c r="O24" i="19"/>
  <c r="G24" i="19"/>
  <c r="AD21" i="19"/>
  <c r="V21" i="19"/>
  <c r="N21" i="19"/>
  <c r="AK18" i="19"/>
  <c r="AC18" i="19"/>
  <c r="U18" i="19"/>
  <c r="L18" i="19"/>
  <c r="AH15" i="19"/>
  <c r="AA15" i="19"/>
  <c r="W15" i="19"/>
  <c r="S15" i="19"/>
  <c r="O15" i="19"/>
  <c r="K15" i="19"/>
  <c r="G15" i="19"/>
  <c r="AH12" i="19"/>
  <c r="AD12" i="19"/>
  <c r="Z12" i="19"/>
  <c r="V12" i="19"/>
  <c r="R12" i="19"/>
  <c r="N12" i="19"/>
  <c r="J12" i="19"/>
  <c r="AJ9" i="19"/>
  <c r="AF9" i="19"/>
  <c r="AB9" i="19"/>
  <c r="X9" i="19"/>
  <c r="T9" i="19"/>
  <c r="P9" i="19"/>
  <c r="L9" i="19"/>
  <c r="H9" i="19"/>
  <c r="AE39" i="19"/>
  <c r="AA39" i="19"/>
  <c r="W39" i="19"/>
  <c r="S39" i="19"/>
  <c r="O39" i="19"/>
  <c r="K39" i="19"/>
  <c r="G39" i="19"/>
  <c r="AH6" i="19"/>
  <c r="AD6" i="19"/>
  <c r="Z6" i="19"/>
  <c r="V6" i="19"/>
  <c r="R6" i="19"/>
  <c r="N6" i="19"/>
  <c r="J6" i="19"/>
  <c r="AC15" i="19"/>
  <c r="AG15" i="19"/>
  <c r="G18" i="19"/>
  <c r="K18" i="19"/>
  <c r="O18" i="19"/>
  <c r="T18" i="19"/>
  <c r="X18" i="19"/>
  <c r="AB18" i="19"/>
  <c r="AF18" i="19"/>
  <c r="AJ18" i="19"/>
  <c r="I21" i="19"/>
  <c r="M21" i="19"/>
  <c r="Q21" i="19"/>
  <c r="Y21" i="19"/>
  <c r="AC21" i="19"/>
  <c r="AG21" i="19"/>
  <c r="AK21" i="19"/>
  <c r="J24" i="19"/>
  <c r="N24" i="19"/>
  <c r="R24" i="19"/>
  <c r="W24" i="19"/>
  <c r="AE24" i="19"/>
  <c r="I27" i="19"/>
  <c r="Q27" i="19"/>
  <c r="Y27" i="19"/>
  <c r="AG27" i="19"/>
  <c r="J30" i="19"/>
  <c r="R30" i="19"/>
  <c r="Z30" i="19"/>
  <c r="AH30" i="19"/>
  <c r="L33" i="19"/>
  <c r="T33" i="19"/>
  <c r="AB33" i="19"/>
  <c r="M36" i="19"/>
  <c r="U36" i="19"/>
  <c r="AC36" i="19"/>
  <c r="AK36" i="19"/>
  <c r="N42" i="19"/>
  <c r="V42" i="19"/>
  <c r="AD42" i="19"/>
  <c r="V24" i="19"/>
  <c r="Z24" i="19"/>
  <c r="AD24" i="19"/>
  <c r="AH24" i="19"/>
  <c r="H27" i="19"/>
  <c r="L27" i="19"/>
  <c r="P27" i="19"/>
  <c r="T27" i="19"/>
  <c r="X27" i="19"/>
  <c r="AB27" i="19"/>
  <c r="AF27" i="19"/>
  <c r="AJ27" i="19"/>
  <c r="I30" i="19"/>
  <c r="M30" i="19"/>
  <c r="Q30" i="19"/>
  <c r="U30" i="19"/>
  <c r="Y30" i="19"/>
  <c r="AC30" i="19"/>
  <c r="AG30" i="19"/>
  <c r="G33" i="19"/>
  <c r="K33" i="19"/>
  <c r="O33" i="19"/>
  <c r="S33" i="19"/>
  <c r="W33" i="19"/>
  <c r="AA33" i="19"/>
  <c r="AE33" i="19"/>
  <c r="L36" i="19"/>
  <c r="P36" i="19"/>
  <c r="T36" i="19"/>
  <c r="X36" i="19"/>
  <c r="AB36" i="19"/>
  <c r="AF36" i="19"/>
  <c r="AJ36" i="19"/>
  <c r="I42" i="19"/>
  <c r="M42" i="19"/>
  <c r="Q42" i="19"/>
  <c r="U42" i="19"/>
  <c r="Y42" i="19"/>
  <c r="AC42" i="19"/>
  <c r="AG42" i="19"/>
  <c r="AK42" i="19"/>
  <c r="AA12" i="19"/>
  <c r="K12" i="19"/>
  <c r="Y9" i="19"/>
  <c r="I9" i="19"/>
  <c r="V39" i="19"/>
  <c r="AK6" i="19"/>
  <c r="U6" i="19"/>
  <c r="H15" i="19"/>
  <c r="P15" i="19"/>
  <c r="X15" i="19"/>
  <c r="AJ15" i="19"/>
  <c r="W18" i="19"/>
  <c r="H21" i="19"/>
  <c r="X21" i="19"/>
  <c r="I24" i="19"/>
  <c r="AC24" i="19"/>
  <c r="AE27" i="19"/>
  <c r="AF30" i="19"/>
  <c r="AH33" i="19"/>
  <c r="AI36" i="19"/>
  <c r="AJ42" i="19"/>
  <c r="K6" i="19"/>
  <c r="S6" i="19"/>
  <c r="AA6" i="19"/>
  <c r="AI6" i="19"/>
  <c r="L39" i="19"/>
  <c r="T39" i="19"/>
  <c r="AB39" i="19"/>
  <c r="G9" i="19"/>
  <c r="O9" i="19"/>
  <c r="W9" i="19"/>
  <c r="AE9" i="19"/>
  <c r="I12" i="19"/>
  <c r="Q12" i="19"/>
  <c r="Y12" i="19"/>
  <c r="AG12" i="19"/>
  <c r="J15" i="19"/>
  <c r="R15" i="19"/>
  <c r="Z15" i="19"/>
  <c r="J18" i="19"/>
  <c r="AA18" i="19"/>
  <c r="L21" i="19"/>
  <c r="AB21" i="19"/>
  <c r="M24" i="19"/>
  <c r="G27" i="19"/>
  <c r="H30" i="19"/>
  <c r="J33" i="19"/>
  <c r="K36" i="19"/>
  <c r="L42" i="19"/>
  <c r="AI39" i="19"/>
  <c r="U9" i="19"/>
  <c r="R39" i="19"/>
  <c r="Q6" i="19"/>
  <c r="M9" i="19"/>
  <c r="I6" i="19"/>
  <c r="AC9" i="19"/>
  <c r="Y6" i="19"/>
  <c r="W12" i="19"/>
  <c r="AR19" i="23" l="1"/>
  <c r="AS19" i="23"/>
  <c r="AS16" i="23"/>
  <c r="AR16" i="23"/>
  <c r="AR7" i="23"/>
  <c r="AR37" i="23"/>
  <c r="AS37" i="23"/>
  <c r="AR31" i="23"/>
  <c r="AS31" i="23"/>
  <c r="AS22" i="23"/>
  <c r="AR22" i="23"/>
  <c r="AL23" i="23" s="1"/>
  <c r="AS28" i="23"/>
  <c r="AR28" i="23"/>
  <c r="AS10" i="23"/>
  <c r="AR10" i="23"/>
  <c r="AR19" i="24"/>
  <c r="AS19" i="24"/>
  <c r="AS16" i="24"/>
  <c r="AR16" i="24"/>
  <c r="AR7" i="24"/>
  <c r="AS37" i="24"/>
  <c r="AR37" i="24"/>
  <c r="AS31" i="24"/>
  <c r="AR31" i="24"/>
  <c r="AR22" i="24"/>
  <c r="AS22" i="24"/>
  <c r="AR28" i="24"/>
  <c r="AS28" i="24"/>
  <c r="AS10" i="24"/>
  <c r="AR10" i="24"/>
  <c r="AS40" i="23"/>
  <c r="AR40" i="23"/>
  <c r="AR25" i="23"/>
  <c r="AS25" i="23"/>
  <c r="AS7" i="23"/>
  <c r="AS34" i="23"/>
  <c r="AR34" i="23"/>
  <c r="AR13" i="23"/>
  <c r="AS13" i="23"/>
  <c r="AR43" i="23"/>
  <c r="AS43" i="23"/>
  <c r="AS40" i="24"/>
  <c r="AR40" i="24"/>
  <c r="AR25" i="24"/>
  <c r="AS25" i="24"/>
  <c r="AS7" i="24"/>
  <c r="AS34" i="24"/>
  <c r="AR34" i="24"/>
  <c r="AR13" i="24"/>
  <c r="AS13" i="24"/>
  <c r="AS43" i="24"/>
  <c r="AR43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43" i="24" l="1"/>
  <c r="AL44" i="24"/>
  <c r="AT34" i="24"/>
  <c r="AL35" i="24"/>
  <c r="AT25" i="24"/>
  <c r="AL26" i="24"/>
  <c r="AT43" i="23"/>
  <c r="AL44" i="23"/>
  <c r="AT40" i="23"/>
  <c r="AL41" i="23"/>
  <c r="AT31" i="24"/>
  <c r="AL32" i="24"/>
  <c r="AT7" i="24"/>
  <c r="AL8" i="24"/>
  <c r="AT19" i="24"/>
  <c r="AL20" i="24"/>
  <c r="AT31" i="23"/>
  <c r="AL32" i="23"/>
  <c r="AT16" i="23"/>
  <c r="AL17" i="23"/>
  <c r="AT40" i="24"/>
  <c r="AL41" i="24"/>
  <c r="AT28" i="24"/>
  <c r="AL29" i="24"/>
  <c r="AT16" i="24"/>
  <c r="AL17" i="24"/>
  <c r="AT10" i="23"/>
  <c r="AL11" i="23"/>
  <c r="AL14" i="23"/>
  <c r="AT13" i="23"/>
  <c r="AT10" i="24"/>
  <c r="AL11" i="24"/>
  <c r="AT37" i="24"/>
  <c r="AL38" i="24"/>
  <c r="AT22" i="23"/>
  <c r="AT37" i="23"/>
  <c r="AL38" i="23"/>
  <c r="AT13" i="24"/>
  <c r="AL14" i="24"/>
  <c r="AT34" i="23"/>
  <c r="AL35" i="23"/>
  <c r="AT25" i="23"/>
  <c r="AL26" i="23"/>
  <c r="AT22" i="24"/>
  <c r="AL23" i="24"/>
  <c r="AT28" i="23"/>
  <c r="AL29" i="23"/>
  <c r="AT7" i="23"/>
  <c r="AE50" i="23" s="1"/>
  <c r="AL8" i="23"/>
  <c r="AT19" i="23"/>
  <c r="AL20" i="23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4" l="1"/>
  <c r="U48" i="23"/>
  <c r="AE50" i="24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>
  <authors>
    <author>富山県</author>
  </authors>
  <commentList>
    <comment ref="AD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<sst xmlns="http://schemas.openxmlformats.org/spreadsheetml/2006/main" count="6967" uniqueCount="151">
  <si>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</si>
  <si>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</si>
  <si>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</si>
  <si>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</si>
  <si>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</si>
  <si>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</si>
  <si>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</si>
  <si>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</si>
  <si>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</si>
  <si>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</si>
  <si>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</si>
  <si>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</si>
  <si>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</si>
  <si>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</si>
  <si>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</si>
  <si>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</si>
  <si>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</si>
  <si>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</si>
  <si>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</si>
  <si>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</si>
  <si>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</si>
  <si>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</si>
  <si>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</si>
  <si>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</si>
  <si>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</si>
  <si>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</si>
  <si>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</si>
  <si>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</si>
  <si>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</si>
  <si>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</si>
  <si>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</si>
  <si>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</si>
  <si>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</si>
  <si>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</si>
  <si>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</si>
  <si>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</si>
  <si>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</si>
  <si>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</si>
  <si>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</si>
  <si>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</si>
  <si>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</si>
  <si>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</si>
  <si>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</si>
  <si>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</si>
  <si>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</si>
  <si>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</si>
  <si>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</si>
  <si>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</si>
  <si>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</si>
  <si>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</si>
  <si>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</si>
  <si>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</si>
  <si>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</si>
  <si>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</si>
  <si>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</si>
  <si>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</si>
  <si>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</si>
  <si>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</si>
  <si>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</si>
  <si>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</si>
  <si>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</si>
  <si>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</si>
  <si>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</si>
  <si>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</si>
  <si>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</si>
  <si>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</si>
  <si>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</si>
  <si>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</si>
  <si>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</si>
  <si>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</si>
  <si>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</si>
  <si>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</si>
  <si>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</si>
  <si>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</si>
  <si>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</si>
  <si>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</si>
  <si>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</si>
  <si>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</si>
  <si>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</si>
  <si>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</si>
  <si>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</si>
  <si>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</si>
  <si>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</si>
  <si>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</si>
  <si>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</si>
  <si>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</si>
  <si>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</si>
  <si>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</si>
  <si>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</si>
  <si>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</si>
  <si>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</si>
  <si>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</si>
  <si>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</si>
  <si>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</si>
  <si>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</si>
  <si>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達成or未達成</t>
    <rPh sb="0" eb="2">
      <t>タッセイ</t>
    </rPh>
    <rPh sb="4" eb="7">
      <t>ミタッセイ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</si>
  <si>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</si>
  <si>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</si>
  <si>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</si>
  <si>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</si>
  <si>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</si>
  <si>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</si>
  <si>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</si>
  <si>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</si>
  <si>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</si>
  <si>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</si>
  <si>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</si>
  <si>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</si>
  <si>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</si>
  <si>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</si>
  <si>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</si>
  <si>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</si>
  <si>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</si>
  <si>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</si>
  <si>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</si>
  <si>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</si>
  <si>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</si>
  <si>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</si>
  <si>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</si>
  <si>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</si>
  <si>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</si>
  <si>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計画</t>
    <rPh sb="0" eb="2">
      <t>ケイカク</t>
    </rPh>
    <phoneticPr fontId="2"/>
  </si>
  <si>
    <t>計画時チェック</t>
    <rPh sb="0" eb="2">
      <t>ケイカク</t>
    </rPh>
    <rPh sb="2" eb="3">
      <t>ジ</t>
    </rPh>
    <phoneticPr fontId="2"/>
  </si>
  <si>
    <t>現場閉所日数/週休2日確認対象期間</t>
    <phoneticPr fontId="2"/>
  </si>
  <si>
    <t>・・・</t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</si>
  <si>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</si>
  <si>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R6.4.1版</t>
    <rPh sb="6" eb="7">
      <t>バン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</si>
  <si>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</si>
  <si>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</si>
  <si>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　　　　　　　　　　　　　通期の４週８休未満（28.5%未満）の場合、補正分を減額変更する。</t>
    <rPh sb="13" eb="15">
      <t>ツウキ</t>
    </rPh>
    <rPh sb="17" eb="18">
      <t>シュウ</t>
    </rPh>
    <rPh sb="19" eb="20">
      <t>キュウ</t>
    </rPh>
    <rPh sb="20" eb="22">
      <t>ミマン</t>
    </rPh>
    <rPh sb="28" eb="30">
      <t>ミマン</t>
    </rPh>
    <rPh sb="32" eb="34">
      <t>バアイ</t>
    </rPh>
    <rPh sb="35" eb="37">
      <t>ホセイ</t>
    </rPh>
    <rPh sb="37" eb="38">
      <t>ブン</t>
    </rPh>
    <rPh sb="39" eb="41">
      <t>ゲンガク</t>
    </rPh>
    <rPh sb="41" eb="43">
      <t>ヘンコウ</t>
    </rPh>
    <phoneticPr fontId="2"/>
  </si>
  <si>
    <t>・発注者指定型　⇒　月単位の４週８休未満（28.5%未満）の場合、通期の補正係数に変更する。</t>
    <rPh sb="1" eb="4">
      <t>ハッチュウシャ</t>
    </rPh>
    <rPh sb="4" eb="7">
      <t>シテイガタ</t>
    </rPh>
    <rPh sb="10" eb="13">
      <t>ツキタンイ</t>
    </rPh>
    <rPh sb="15" eb="16">
      <t>シュウ</t>
    </rPh>
    <rPh sb="17" eb="18">
      <t>キュウ</t>
    </rPh>
    <rPh sb="18" eb="20">
      <t>ミマン</t>
    </rPh>
    <rPh sb="26" eb="28">
      <t>ミマン</t>
    </rPh>
    <rPh sb="30" eb="32">
      <t>バアイ</t>
    </rPh>
    <rPh sb="33" eb="35">
      <t>ツウキ</t>
    </rPh>
    <rPh sb="36" eb="38">
      <t>ホセイ</t>
    </rPh>
    <rPh sb="38" eb="40">
      <t>ケイスウ</t>
    </rPh>
    <rPh sb="41" eb="43">
      <t>ヘンコウ</t>
    </rPh>
    <phoneticPr fontId="2"/>
  </si>
  <si>
    <t>・受注者希望型　⇒　月単位の４週８休以上（28.5%以上）の場合、月単位の補正係数を乗じて設計変更する。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5" eb="16">
      <t>シュウ</t>
    </rPh>
    <rPh sb="17" eb="18">
      <t>キュウ</t>
    </rPh>
    <rPh sb="18" eb="20">
      <t>イジョウ</t>
    </rPh>
    <rPh sb="26" eb="28">
      <t>イジョウ</t>
    </rPh>
    <rPh sb="30" eb="32">
      <t>バアイ</t>
    </rPh>
    <rPh sb="33" eb="36">
      <t>ツキタンイ</t>
    </rPh>
    <rPh sb="37" eb="39">
      <t>ホセイ</t>
    </rPh>
    <rPh sb="39" eb="41">
      <t>ケイスウ</t>
    </rPh>
    <rPh sb="42" eb="43">
      <t>ジョウ</t>
    </rPh>
    <rPh sb="45" eb="47">
      <t>セッケイ</t>
    </rPh>
    <rPh sb="47" eb="49">
      <t>ヘンコウ</t>
    </rPh>
    <phoneticPr fontId="2"/>
  </si>
  <si>
    <t>　　　　　　　　　　　　　通期の４週８休以上（28.5%以上）の場合、通期の補正係数を乗じて設計変更する。</t>
    <rPh sb="13" eb="15">
      <t>ツウキ</t>
    </rPh>
    <rPh sb="17" eb="18">
      <t>シュウ</t>
    </rPh>
    <rPh sb="19" eb="20">
      <t>キュウ</t>
    </rPh>
    <rPh sb="20" eb="22">
      <t>イジョウ</t>
    </rPh>
    <rPh sb="28" eb="30">
      <t>イジョウ</t>
    </rPh>
    <rPh sb="32" eb="34">
      <t>バアイ</t>
    </rPh>
    <rPh sb="35" eb="37">
      <t>ツウキ</t>
    </rPh>
    <rPh sb="38" eb="40">
      <t>ホセイ</t>
    </rPh>
    <rPh sb="40" eb="42">
      <t>ケイスウ</t>
    </rPh>
    <rPh sb="43" eb="44">
      <t>ジョウ</t>
    </rPh>
    <rPh sb="46" eb="48">
      <t>セッケイ</t>
    </rPh>
    <rPh sb="48" eb="50">
      <t>ヘンコウ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</si>
  <si>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</si>
  <si>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</si>
  <si>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</si>
  <si>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〔月単位の週休２日〕</t>
    <rPh sb="1" eb="4">
      <t>ツキタンイ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</si>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</sst>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10" fontId="26" fillId="0" borderId="0" xfId="0" applyNumberFormat="1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14" xfId="0" applyNumberFormat="1" applyFont="1" applyBorder="1" applyAlignment="1">
      <alignment horizontal="center" vertical="center"/>
    </xf>
    <xf numFmtId="178" fontId="26" fillId="0" borderId="13" xfId="0" applyNumberFormat="1" applyFont="1" applyBorder="1" applyAlignment="1">
      <alignment horizontal="center" vertical="center"/>
    </xf>
    <xf numFmtId="178" fontId="26" fillId="0" borderId="53" xfId="0" applyNumberFormat="1" applyFont="1" applyBorder="1" applyAlignment="1">
      <alignment horizontal="center" vertical="center"/>
    </xf>
    <xf numFmtId="178" fontId="26" fillId="0" borderId="14" xfId="0" applyNumberFormat="1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336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0CFE7-B65D-426A-A1E4-D053B4F5DE5D}"/>
            </a:ext>
          </a:extLst>
        </xdr:cNvPr>
        <xdr:cNvSpPr txBox="1"/>
      </xdr:nvSpPr>
      <xdr:spPr>
        <a:xfrm>
          <a:off x="381000" y="9705975"/>
          <a:ext cx="3770313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6"/>
  <sheetViews>
    <sheetView showGridLines="0" showZeros="0" view="pageBreakPreview" topLeftCell="A13" zoomScaleNormal="100" zoomScaleSheetLayoutView="100" workbookViewId="0">
      <selection activeCell="K30" sqref="K30"/>
    </sheetView>
  </sheetViews>
  <sheetFormatPr defaultColWidth="8.75" defaultRowHeight="13.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>
      <c r="B1" s="189" t="s">
        <v>100</v>
      </c>
      <c r="C1" s="189"/>
      <c r="D1" s="189"/>
      <c r="E1" s="189"/>
      <c r="F1" s="189"/>
      <c r="G1" s="189"/>
      <c r="H1" s="189"/>
      <c r="I1" s="189"/>
      <c r="J1" s="189"/>
      <c r="K1" s="189"/>
      <c r="L1" s="190" t="s">
        <v>126</v>
      </c>
    </row>
    <row r="2" spans="2:22" s="52" customFormat="1" ht="16.5" customHeight="1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22" ht="16.5" customHeight="1" thickBot="1">
      <c r="B3" s="150" t="s">
        <v>99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>
      <c r="B4" s="152" t="s">
        <v>127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>
      <c r="B5" s="155" t="s">
        <v>91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>
      <c r="B6" s="155" t="s">
        <v>116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>
      <c r="B7" s="158" t="s">
        <v>98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>
      <c r="B8" s="155" t="s">
        <v>92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>
      <c r="B9" s="158" t="s">
        <v>93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>
      <c r="B10" s="155" t="s">
        <v>114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>
      <c r="B11" s="158" t="s">
        <v>102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>
      <c r="B14" s="163" t="s">
        <v>78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>
      <c r="B15" s="166" t="s">
        <v>84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>
      <c r="B16" s="169" t="s">
        <v>83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>
      <c r="B17" s="169" t="s">
        <v>115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>
      <c r="B19" s="172" t="s">
        <v>117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>
      <c r="B20" s="169" t="s">
        <v>86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>
      <c r="B21" s="172" t="s">
        <v>85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>
      <c r="B24" s="165" t="s">
        <v>89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>
      <c r="B25" s="176" t="s">
        <v>128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>
      <c r="B27" s="182" t="s">
        <v>142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>
      <c r="B28" s="182" t="s">
        <v>141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>
      <c r="B29" s="183" t="s">
        <v>11</v>
      </c>
      <c r="C29" s="180" t="s">
        <v>118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>
      <c r="B30" s="183" t="s">
        <v>72</v>
      </c>
      <c r="C30" s="180" t="s">
        <v>90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>
      <c r="B31" s="183" t="s">
        <v>87</v>
      </c>
      <c r="C31" s="180" t="s">
        <v>88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>
      <c r="B32" s="182" t="s">
        <v>71</v>
      </c>
      <c r="C32" s="180" t="s">
        <v>130</v>
      </c>
      <c r="D32" s="180"/>
      <c r="E32" s="180"/>
      <c r="F32" s="180"/>
      <c r="G32" s="180"/>
      <c r="H32" s="180"/>
      <c r="I32" s="180"/>
      <c r="J32" s="180"/>
      <c r="K32" s="170"/>
      <c r="L32" s="181"/>
    </row>
    <row r="33" spans="2:12" ht="16.5" customHeight="1">
      <c r="B33" s="182" t="s">
        <v>71</v>
      </c>
      <c r="C33" s="180" t="s">
        <v>129</v>
      </c>
      <c r="D33" s="180"/>
      <c r="E33" s="180"/>
      <c r="F33" s="180"/>
      <c r="G33" s="180"/>
      <c r="H33" s="180"/>
      <c r="I33" s="180"/>
      <c r="J33" s="180"/>
      <c r="K33" s="170"/>
      <c r="L33" s="181"/>
    </row>
    <row r="34" spans="2:12" ht="16.5" customHeight="1">
      <c r="B34" s="182" t="s">
        <v>71</v>
      </c>
      <c r="C34" s="180" t="s">
        <v>131</v>
      </c>
      <c r="D34" s="180"/>
      <c r="E34" s="180"/>
      <c r="F34" s="180"/>
      <c r="G34" s="180"/>
      <c r="H34" s="180"/>
      <c r="I34" s="180"/>
      <c r="J34" s="180"/>
      <c r="K34" s="170"/>
      <c r="L34" s="181"/>
    </row>
    <row r="35" spans="2:12" ht="16.5" customHeight="1" thickBot="1">
      <c r="B35" s="184"/>
      <c r="C35" s="180" t="s">
        <v>132</v>
      </c>
      <c r="D35" s="185"/>
      <c r="E35" s="185"/>
      <c r="F35" s="185"/>
      <c r="G35" s="185"/>
      <c r="H35" s="185"/>
      <c r="I35" s="185"/>
      <c r="J35" s="185"/>
      <c r="K35" s="186"/>
      <c r="L35" s="187"/>
    </row>
    <row r="36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5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183</v>
      </c>
      <c r="C16" s="11">
        <v>42917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42917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184</v>
      </c>
      <c r="C17" s="11">
        <v>42918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42918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185</v>
      </c>
      <c r="C18" s="11">
        <v>42919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42919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186</v>
      </c>
      <c r="C19" s="11">
        <v>42920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42920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187</v>
      </c>
      <c r="C20" s="11">
        <v>42921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42921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188</v>
      </c>
      <c r="C21" s="11">
        <v>42922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42922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189</v>
      </c>
      <c r="C22" s="11">
        <v>42923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42923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190</v>
      </c>
      <c r="C23" s="11">
        <v>42924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42924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191</v>
      </c>
      <c r="C24" s="11">
        <v>42925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42925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192</v>
      </c>
      <c r="C25" s="11">
        <v>42926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42926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193</v>
      </c>
      <c r="C36" s="11">
        <v>42927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42927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194</v>
      </c>
      <c r="C37" s="11">
        <v>42928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42928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195</v>
      </c>
      <c r="C38" s="11">
        <v>42929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42929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196</v>
      </c>
      <c r="C39" s="11">
        <v>42930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42930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197</v>
      </c>
      <c r="C40" s="11">
        <v>42931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42931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198</v>
      </c>
      <c r="C41" s="11">
        <v>42932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42932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199</v>
      </c>
      <c r="C42" s="11">
        <v>42933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42933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200</v>
      </c>
      <c r="C43" s="11">
        <v>42934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42934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201</v>
      </c>
      <c r="C44" s="11">
        <v>42935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42935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202</v>
      </c>
      <c r="C45" s="11">
        <v>42936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42936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203</v>
      </c>
      <c r="C56" s="11">
        <v>42937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42937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204</v>
      </c>
      <c r="C57" s="11">
        <v>42938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42938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205</v>
      </c>
      <c r="C58" s="11">
        <v>42939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42939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206</v>
      </c>
      <c r="C59" s="11">
        <v>42940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42940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207</v>
      </c>
      <c r="C60" s="11">
        <v>42941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42941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208</v>
      </c>
      <c r="C61" s="11">
        <v>42942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42942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209</v>
      </c>
      <c r="C62" s="11">
        <v>42943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42943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210</v>
      </c>
      <c r="C63" s="11">
        <v>42944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42944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211</v>
      </c>
      <c r="C64" s="11">
        <v>42945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42945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212</v>
      </c>
      <c r="C65" s="11">
        <v>42946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42946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A66">
        <v>213</v>
      </c>
      <c r="C66" s="11">
        <v>42947</v>
      </c>
      <c r="D66" s="12" t="str">
        <f>INDEX(ｶﾚﾝﾀﾞｰ!$C$5:$QQ$44,VLOOKUP(初期入力!$D$4,初期入力!$H$3:$J$18,3,0),A66)</f>
        <v>水</v>
      </c>
      <c r="E66" s="41"/>
      <c r="F66" s="23"/>
      <c r="G66" s="12"/>
      <c r="H66" s="271"/>
      <c r="I66" s="272"/>
      <c r="J66" s="14"/>
      <c r="K66" s="12"/>
      <c r="L66" s="32"/>
      <c r="M66" s="11">
        <f t="shared" si="3"/>
        <v>42947</v>
      </c>
      <c r="N66" s="12" t="str">
        <f t="shared" si="3"/>
        <v>水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214</v>
      </c>
      <c r="C16" s="11">
        <v>42948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42948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215</v>
      </c>
      <c r="C17" s="11">
        <v>42949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42949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216</v>
      </c>
      <c r="C18" s="11">
        <v>42950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42950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217</v>
      </c>
      <c r="C19" s="11">
        <v>42951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42951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218</v>
      </c>
      <c r="C20" s="11">
        <v>42952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42952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219</v>
      </c>
      <c r="C21" s="11">
        <v>42953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42953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220</v>
      </c>
      <c r="C22" s="11">
        <v>42954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42954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221</v>
      </c>
      <c r="C23" s="11">
        <v>42955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42955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222</v>
      </c>
      <c r="C24" s="11">
        <v>42956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42956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223</v>
      </c>
      <c r="C25" s="11">
        <v>42957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42957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224</v>
      </c>
      <c r="C36" s="11">
        <v>42958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42958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225</v>
      </c>
      <c r="C37" s="11">
        <v>42959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42959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226</v>
      </c>
      <c r="C38" s="11">
        <v>42960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42960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227</v>
      </c>
      <c r="C39" s="11">
        <v>42961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42961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228</v>
      </c>
      <c r="C40" s="11">
        <v>42962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42962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229</v>
      </c>
      <c r="C41" s="11">
        <v>42963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42963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41</v>
      </c>
      <c r="U41" s="24"/>
    </row>
    <row r="42" spans="1:21" ht="46.5" customHeight="1">
      <c r="A42">
        <v>230</v>
      </c>
      <c r="C42" s="11">
        <v>42964</v>
      </c>
      <c r="D42" s="12" t="str">
        <f>INDEX(ｶﾚﾝﾀﾞｰ!$C$5:$QQ$44,VLOOKUP(初期入力!$D$4,初期入力!$H$3:$J$18,3,0),A42)</f>
        <v>土</v>
      </c>
      <c r="E42" s="41"/>
      <c r="F42" s="23" t="s">
        <v>41</v>
      </c>
      <c r="G42" s="12"/>
      <c r="H42" s="271"/>
      <c r="I42" s="272"/>
      <c r="J42" s="14"/>
      <c r="K42" s="12"/>
      <c r="L42" s="32"/>
      <c r="M42" s="11">
        <f t="shared" si="1"/>
        <v>42964</v>
      </c>
      <c r="N42" s="12" t="str">
        <f t="shared" si="1"/>
        <v>土</v>
      </c>
      <c r="O42" s="40">
        <f t="shared" si="1"/>
        <v>0</v>
      </c>
      <c r="P42" s="14" t="str">
        <f t="shared" si="2"/>
        <v>休</v>
      </c>
      <c r="Q42" s="24"/>
      <c r="R42" s="260"/>
      <c r="S42" s="261"/>
      <c r="T42" s="23" t="s">
        <v>10</v>
      </c>
      <c r="U42" s="24"/>
    </row>
    <row r="43" spans="1:21" ht="46.5" customHeight="1">
      <c r="A43">
        <v>231</v>
      </c>
      <c r="C43" s="11">
        <v>42965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71"/>
      <c r="I43" s="272"/>
      <c r="J43" s="14"/>
      <c r="K43" s="12"/>
      <c r="L43" s="32"/>
      <c r="M43" s="11">
        <f t="shared" si="1"/>
        <v>42965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60"/>
      <c r="S43" s="261"/>
      <c r="T43" s="23" t="s">
        <v>10</v>
      </c>
      <c r="U43" s="24"/>
    </row>
    <row r="44" spans="1:21" ht="46.5" customHeight="1">
      <c r="A44">
        <v>232</v>
      </c>
      <c r="C44" s="11">
        <v>42966</v>
      </c>
      <c r="D44" s="12" t="str">
        <f>INDEX(ｶﾚﾝﾀﾞｰ!$C$5:$QQ$44,VLOOKUP(初期入力!$D$4,初期入力!$H$3:$J$18,3,0),A44)</f>
        <v>月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42966</v>
      </c>
      <c r="N44" s="12" t="str">
        <f t="shared" si="1"/>
        <v>月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233</v>
      </c>
      <c r="C45" s="11">
        <v>42967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42967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234</v>
      </c>
      <c r="C56" s="11">
        <v>42968</v>
      </c>
      <c r="D56" s="12" t="str">
        <f>INDEX(ｶﾚﾝﾀﾞｰ!$C$5:$QQ$44,VLOOKUP(初期入力!$D$4,初期入力!$H$3:$J$18,3,0),A56)</f>
        <v>水</v>
      </c>
      <c r="E56" s="41"/>
      <c r="F56" s="23" t="s">
        <v>10</v>
      </c>
      <c r="G56" s="12"/>
      <c r="H56" s="271"/>
      <c r="I56" s="272"/>
      <c r="J56" s="14"/>
      <c r="K56" s="12"/>
      <c r="L56" s="32"/>
      <c r="M56" s="11">
        <f t="shared" ref="M56:O66" si="3">C56</f>
        <v>42968</v>
      </c>
      <c r="N56" s="12" t="str">
        <f t="shared" si="3"/>
        <v>水</v>
      </c>
      <c r="O56" s="40">
        <f>E56</f>
        <v>0</v>
      </c>
      <c r="P56" s="14" t="str">
        <f t="shared" ref="P56:P66" si="4">F56</f>
        <v>■</v>
      </c>
      <c r="Q56" s="24"/>
      <c r="R56" s="260"/>
      <c r="S56" s="261"/>
      <c r="T56" s="23" t="s">
        <v>10</v>
      </c>
      <c r="U56" s="24"/>
    </row>
    <row r="57" spans="1:21" ht="46.5" customHeight="1">
      <c r="A57">
        <v>235</v>
      </c>
      <c r="C57" s="11">
        <v>42969</v>
      </c>
      <c r="D57" s="12" t="str">
        <f>INDEX(ｶﾚﾝﾀﾞｰ!$C$5:$QQ$44,VLOOKUP(初期入力!$D$4,初期入力!$H$3:$J$18,3,0),A57)</f>
        <v>木</v>
      </c>
      <c r="E57" s="41"/>
      <c r="F57" s="23" t="s">
        <v>10</v>
      </c>
      <c r="G57" s="12"/>
      <c r="H57" s="271"/>
      <c r="I57" s="272"/>
      <c r="J57" s="14"/>
      <c r="K57" s="12"/>
      <c r="L57" s="32"/>
      <c r="M57" s="11">
        <f t="shared" si="3"/>
        <v>42969</v>
      </c>
      <c r="N57" s="12" t="str">
        <f t="shared" si="3"/>
        <v>木</v>
      </c>
      <c r="O57" s="40">
        <f t="shared" si="3"/>
        <v>0</v>
      </c>
      <c r="P57" s="14" t="str">
        <f t="shared" si="4"/>
        <v>■</v>
      </c>
      <c r="Q57" s="24"/>
      <c r="R57" s="260"/>
      <c r="S57" s="261"/>
      <c r="T57" s="23" t="s">
        <v>10</v>
      </c>
      <c r="U57" s="24"/>
    </row>
    <row r="58" spans="1:21" ht="46.5" customHeight="1">
      <c r="A58">
        <v>236</v>
      </c>
      <c r="C58" s="11">
        <v>42970</v>
      </c>
      <c r="D58" s="12" t="str">
        <f>INDEX(ｶﾚﾝﾀﾞｰ!$C$5:$QQ$44,VLOOKUP(初期入力!$D$4,初期入力!$H$3:$J$18,3,0),A58)</f>
        <v>金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42970</v>
      </c>
      <c r="N58" s="12" t="str">
        <f t="shared" si="3"/>
        <v>金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237</v>
      </c>
      <c r="C59" s="11">
        <v>42971</v>
      </c>
      <c r="D59" s="12" t="str">
        <f>INDEX(ｶﾚﾝﾀﾞｰ!$C$5:$QQ$44,VLOOKUP(初期入力!$D$4,初期入力!$H$3:$J$18,3,0),A59)</f>
        <v>土</v>
      </c>
      <c r="E59" s="41"/>
      <c r="F59" s="23" t="s">
        <v>41</v>
      </c>
      <c r="G59" s="10"/>
      <c r="H59" s="271"/>
      <c r="I59" s="272"/>
      <c r="J59" s="14"/>
      <c r="K59" s="12"/>
      <c r="L59" s="32"/>
      <c r="M59" s="11">
        <f t="shared" si="3"/>
        <v>42971</v>
      </c>
      <c r="N59" s="12" t="str">
        <f t="shared" si="3"/>
        <v>土</v>
      </c>
      <c r="O59" s="40">
        <f t="shared" si="3"/>
        <v>0</v>
      </c>
      <c r="P59" s="14" t="str">
        <f t="shared" si="4"/>
        <v>休</v>
      </c>
      <c r="Q59" s="24"/>
      <c r="R59" s="260"/>
      <c r="S59" s="261"/>
      <c r="T59" s="23" t="s">
        <v>10</v>
      </c>
      <c r="U59" s="24"/>
    </row>
    <row r="60" spans="1:21" ht="46.5" customHeight="1">
      <c r="A60">
        <v>238</v>
      </c>
      <c r="C60" s="11">
        <v>42972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71"/>
      <c r="I60" s="272"/>
      <c r="J60" s="14"/>
      <c r="K60" s="12"/>
      <c r="L60" s="32"/>
      <c r="M60" s="11">
        <f t="shared" si="3"/>
        <v>42972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60"/>
      <c r="S60" s="261"/>
      <c r="T60" s="23" t="s">
        <v>41</v>
      </c>
      <c r="U60" s="24"/>
    </row>
    <row r="61" spans="1:21" ht="46.5" customHeight="1">
      <c r="A61">
        <v>239</v>
      </c>
      <c r="C61" s="11">
        <v>42973</v>
      </c>
      <c r="D61" s="12" t="str">
        <f>INDEX(ｶﾚﾝﾀﾞｰ!$C$5:$QQ$44,VLOOKUP(初期入力!$D$4,初期入力!$H$3:$J$18,3,0),A61)</f>
        <v>月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42973</v>
      </c>
      <c r="N61" s="12" t="str">
        <f t="shared" si="3"/>
        <v>月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41</v>
      </c>
      <c r="U61" s="24"/>
    </row>
    <row r="62" spans="1:21" ht="46.5" customHeight="1">
      <c r="A62">
        <v>240</v>
      </c>
      <c r="C62" s="11">
        <v>42974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42974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241</v>
      </c>
      <c r="C63" s="11">
        <v>42975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42975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242</v>
      </c>
      <c r="C64" s="11">
        <v>42976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42976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41</v>
      </c>
      <c r="U64" s="24"/>
    </row>
    <row r="65" spans="1:21" ht="46.5" customHeight="1">
      <c r="A65">
        <v>243</v>
      </c>
      <c r="C65" s="11">
        <v>42977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42977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41</v>
      </c>
      <c r="U65" s="24"/>
    </row>
    <row r="66" spans="1:21" ht="46.5" customHeight="1">
      <c r="A66">
        <v>244</v>
      </c>
      <c r="C66" s="11">
        <v>42978</v>
      </c>
      <c r="D66" s="12" t="str">
        <f>INDEX(ｶﾚﾝﾀﾞｰ!$C$5:$QQ$44,VLOOKUP(初期入力!$D$4,初期入力!$H$3:$J$18,3,0),A66)</f>
        <v>土</v>
      </c>
      <c r="E66" s="41"/>
      <c r="F66" s="23" t="s">
        <v>41</v>
      </c>
      <c r="G66" s="12"/>
      <c r="H66" s="271"/>
      <c r="I66" s="272"/>
      <c r="J66" s="14"/>
      <c r="K66" s="12"/>
      <c r="L66" s="32"/>
      <c r="M66" s="11">
        <f t="shared" si="3"/>
        <v>42978</v>
      </c>
      <c r="N66" s="12" t="str">
        <f t="shared" si="3"/>
        <v>土</v>
      </c>
      <c r="O66" s="40">
        <f t="shared" si="3"/>
        <v>0</v>
      </c>
      <c r="P66" s="14" t="str">
        <f t="shared" si="4"/>
        <v>休</v>
      </c>
      <c r="Q66" s="24"/>
      <c r="R66" s="260"/>
      <c r="S66" s="261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245</v>
      </c>
      <c r="C16" s="11">
        <v>42979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42979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10</v>
      </c>
      <c r="U16" s="24"/>
    </row>
    <row r="17" spans="1:21" ht="46.5" customHeight="1">
      <c r="A17">
        <v>246</v>
      </c>
      <c r="C17" s="11">
        <v>42980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71"/>
      <c r="I17" s="272"/>
      <c r="J17" s="14"/>
      <c r="K17" s="12"/>
      <c r="L17" s="32"/>
      <c r="M17" s="11">
        <f t="shared" ref="M17:P26" si="0">C17</f>
        <v>42980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60"/>
      <c r="S17" s="261"/>
      <c r="T17" s="23" t="s">
        <v>41</v>
      </c>
      <c r="U17" s="24"/>
    </row>
    <row r="18" spans="1:21" ht="46.5" customHeight="1">
      <c r="A18">
        <v>247</v>
      </c>
      <c r="C18" s="11">
        <v>42981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42981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10</v>
      </c>
      <c r="U18" s="24"/>
    </row>
    <row r="19" spans="1:21" ht="46.5" customHeight="1">
      <c r="A19">
        <v>248</v>
      </c>
      <c r="C19" s="11">
        <v>42982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42982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10</v>
      </c>
      <c r="U19" s="24"/>
    </row>
    <row r="20" spans="1:21" ht="46.5" customHeight="1">
      <c r="A20">
        <v>249</v>
      </c>
      <c r="C20" s="11">
        <v>42983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42983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250</v>
      </c>
      <c r="C21" s="11">
        <v>42984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42984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251</v>
      </c>
      <c r="C22" s="11">
        <v>42985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71"/>
      <c r="I22" s="272"/>
      <c r="J22" s="14"/>
      <c r="K22" s="12"/>
      <c r="L22" s="32"/>
      <c r="M22" s="11">
        <f t="shared" si="0"/>
        <v>42985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60"/>
      <c r="S22" s="261"/>
      <c r="T22" s="23" t="s">
        <v>10</v>
      </c>
      <c r="U22" s="24"/>
    </row>
    <row r="23" spans="1:21" ht="46.5" customHeight="1">
      <c r="A23">
        <v>252</v>
      </c>
      <c r="C23" s="11">
        <v>42986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71"/>
      <c r="I23" s="272"/>
      <c r="J23" s="14"/>
      <c r="K23" s="12"/>
      <c r="L23" s="32"/>
      <c r="M23" s="11">
        <f t="shared" si="0"/>
        <v>42986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0"/>
      <c r="S23" s="261"/>
      <c r="T23" s="23" t="s">
        <v>41</v>
      </c>
      <c r="U23" s="24"/>
    </row>
    <row r="24" spans="1:21" ht="46.5" customHeight="1">
      <c r="A24">
        <v>253</v>
      </c>
      <c r="C24" s="11">
        <v>42987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42987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10</v>
      </c>
      <c r="U24" s="24"/>
    </row>
    <row r="25" spans="1:21" ht="46.5" customHeight="1">
      <c r="A25">
        <v>254</v>
      </c>
      <c r="C25" s="11">
        <v>42988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42988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255</v>
      </c>
      <c r="C36" s="11">
        <v>42989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42989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256</v>
      </c>
      <c r="C37" s="11">
        <v>42990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42990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257</v>
      </c>
      <c r="C38" s="11">
        <v>42991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42991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258</v>
      </c>
      <c r="C39" s="11">
        <v>42992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71"/>
      <c r="I39" s="272"/>
      <c r="J39" s="14"/>
      <c r="K39" s="12"/>
      <c r="L39" s="32"/>
      <c r="M39" s="11">
        <f t="shared" si="1"/>
        <v>42992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60"/>
      <c r="S39" s="261"/>
      <c r="T39" s="23" t="s">
        <v>10</v>
      </c>
      <c r="U39" s="24"/>
    </row>
    <row r="40" spans="1:21" ht="46.5" customHeight="1">
      <c r="A40">
        <v>259</v>
      </c>
      <c r="C40" s="11">
        <v>42993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71"/>
      <c r="I40" s="272"/>
      <c r="J40" s="14"/>
      <c r="K40" s="12"/>
      <c r="L40" s="32"/>
      <c r="M40" s="11">
        <f t="shared" si="1"/>
        <v>42993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0"/>
      <c r="S40" s="261"/>
      <c r="T40" s="23" t="s">
        <v>10</v>
      </c>
      <c r="U40" s="24"/>
    </row>
    <row r="41" spans="1:21" ht="46.5" customHeight="1">
      <c r="A41">
        <v>260</v>
      </c>
      <c r="C41" s="11">
        <v>42994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42994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10</v>
      </c>
      <c r="U41" s="24"/>
    </row>
    <row r="42" spans="1:21" ht="46.5" customHeight="1">
      <c r="A42">
        <v>261</v>
      </c>
      <c r="C42" s="11">
        <v>42995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42995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262</v>
      </c>
      <c r="C43" s="11">
        <v>42996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42996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263</v>
      </c>
      <c r="C44" s="11">
        <v>42997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42997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264</v>
      </c>
      <c r="C45" s="11">
        <v>42998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42998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265</v>
      </c>
      <c r="C56" s="11">
        <v>42999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71"/>
      <c r="I56" s="272"/>
      <c r="J56" s="14"/>
      <c r="K56" s="12"/>
      <c r="L56" s="32"/>
      <c r="M56" s="11">
        <f t="shared" ref="M56:O66" si="3">C56</f>
        <v>42999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60"/>
      <c r="S56" s="261"/>
      <c r="T56" s="23" t="s">
        <v>41</v>
      </c>
      <c r="U56" s="24"/>
    </row>
    <row r="57" spans="1:21" ht="46.5" customHeight="1">
      <c r="A57">
        <v>266</v>
      </c>
      <c r="C57" s="11">
        <v>43000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71"/>
      <c r="I57" s="272"/>
      <c r="J57" s="14"/>
      <c r="K57" s="12"/>
      <c r="L57" s="32"/>
      <c r="M57" s="11">
        <f t="shared" si="3"/>
        <v>43000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60"/>
      <c r="S57" s="261"/>
      <c r="T57" s="23" t="s">
        <v>41</v>
      </c>
      <c r="U57" s="24"/>
    </row>
    <row r="58" spans="1:21" ht="46.5" customHeight="1">
      <c r="A58">
        <v>267</v>
      </c>
      <c r="C58" s="11">
        <v>43001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43001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268</v>
      </c>
      <c r="C59" s="11">
        <v>43002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43002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269</v>
      </c>
      <c r="C60" s="11">
        <v>43003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43003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270</v>
      </c>
      <c r="C61" s="11">
        <v>43004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43004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10</v>
      </c>
      <c r="U61" s="24"/>
    </row>
    <row r="62" spans="1:21" ht="46.5" customHeight="1">
      <c r="A62">
        <v>271</v>
      </c>
      <c r="C62" s="11">
        <v>43005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43005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41</v>
      </c>
      <c r="U62" s="24"/>
    </row>
    <row r="63" spans="1:21" ht="46.5" customHeight="1">
      <c r="A63">
        <v>272</v>
      </c>
      <c r="C63" s="11">
        <v>43006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71"/>
      <c r="I63" s="272"/>
      <c r="J63" s="14"/>
      <c r="K63" s="12"/>
      <c r="L63" s="32"/>
      <c r="M63" s="11">
        <f t="shared" si="3"/>
        <v>43006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60"/>
      <c r="S63" s="261"/>
      <c r="T63" s="23" t="s">
        <v>41</v>
      </c>
      <c r="U63" s="24"/>
    </row>
    <row r="64" spans="1:21" ht="46.5" customHeight="1">
      <c r="A64">
        <v>273</v>
      </c>
      <c r="C64" s="11">
        <v>43007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71"/>
      <c r="I64" s="272"/>
      <c r="J64" s="14"/>
      <c r="K64" s="12"/>
      <c r="L64" s="32"/>
      <c r="M64" s="11">
        <f t="shared" si="3"/>
        <v>43007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60"/>
      <c r="S64" s="261"/>
      <c r="T64" s="23" t="s">
        <v>41</v>
      </c>
      <c r="U64" s="24"/>
    </row>
    <row r="65" spans="1:21" ht="46.5" customHeight="1">
      <c r="A65">
        <v>274</v>
      </c>
      <c r="C65" s="11">
        <v>43008</v>
      </c>
      <c r="D65" s="12" t="str">
        <f>INDEX(ｶﾚﾝﾀﾞｰ!$C$5:$QQ$44,VLOOKUP(初期入力!$D$4,初期入力!$H$3:$J$18,3,0),A65)</f>
        <v>月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43008</v>
      </c>
      <c r="N65" s="12" t="str">
        <f t="shared" si="3"/>
        <v>月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10</v>
      </c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275</v>
      </c>
      <c r="C16" s="11">
        <v>43009</v>
      </c>
      <c r="D16" s="12" t="str">
        <f>INDEX(ｶﾚﾝﾀﾞｰ!$C$5:$QQ$44,VLOOKUP(初期入力!$D$4,初期入力!$H$3:$J$18,3,0),A16)</f>
        <v>火</v>
      </c>
      <c r="E16" s="41"/>
      <c r="F16" s="23" t="s">
        <v>10</v>
      </c>
      <c r="G16" s="12"/>
      <c r="H16" s="271"/>
      <c r="I16" s="272"/>
      <c r="J16" s="14"/>
      <c r="K16" s="12"/>
      <c r="L16" s="32"/>
      <c r="M16" s="11">
        <f>C16</f>
        <v>43009</v>
      </c>
      <c r="N16" s="12" t="str">
        <f>D16</f>
        <v>火</v>
      </c>
      <c r="O16" s="40">
        <f>E16</f>
        <v>0</v>
      </c>
      <c r="P16" s="14" t="str">
        <f>F16</f>
        <v>■</v>
      </c>
      <c r="Q16" s="24"/>
      <c r="R16" s="260"/>
      <c r="S16" s="261"/>
      <c r="T16" s="23" t="s">
        <v>10</v>
      </c>
      <c r="U16" s="24"/>
    </row>
    <row r="17" spans="1:21" ht="46.5" customHeight="1">
      <c r="A17">
        <v>276</v>
      </c>
      <c r="C17" s="11">
        <v>43010</v>
      </c>
      <c r="D17" s="12" t="str">
        <f>INDEX(ｶﾚﾝﾀﾞｰ!$C$5:$QQ$44,VLOOKUP(初期入力!$D$4,初期入力!$H$3:$J$18,3,0),A17)</f>
        <v>水</v>
      </c>
      <c r="E17" s="41"/>
      <c r="F17" s="23" t="s">
        <v>10</v>
      </c>
      <c r="G17" s="12"/>
      <c r="H17" s="271"/>
      <c r="I17" s="272"/>
      <c r="J17" s="14"/>
      <c r="K17" s="12"/>
      <c r="L17" s="32"/>
      <c r="M17" s="11">
        <f t="shared" ref="M17:P26" si="0">C17</f>
        <v>43010</v>
      </c>
      <c r="N17" s="12" t="str">
        <f t="shared" si="0"/>
        <v>水</v>
      </c>
      <c r="O17" s="40">
        <f t="shared" si="0"/>
        <v>0</v>
      </c>
      <c r="P17" s="14" t="str">
        <f t="shared" si="0"/>
        <v>■</v>
      </c>
      <c r="Q17" s="24"/>
      <c r="R17" s="260"/>
      <c r="S17" s="261"/>
      <c r="T17" s="23" t="s">
        <v>10</v>
      </c>
      <c r="U17" s="24"/>
    </row>
    <row r="18" spans="1:21" ht="46.5" customHeight="1">
      <c r="A18">
        <v>277</v>
      </c>
      <c r="C18" s="11">
        <v>43011</v>
      </c>
      <c r="D18" s="12" t="str">
        <f>INDEX(ｶﾚﾝﾀﾞｰ!$C$5:$QQ$44,VLOOKUP(初期入力!$D$4,初期入力!$H$3:$J$18,3,0),A18)</f>
        <v>木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43011</v>
      </c>
      <c r="N18" s="12" t="str">
        <f t="shared" si="0"/>
        <v>木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41</v>
      </c>
      <c r="U18" s="24"/>
    </row>
    <row r="19" spans="1:21" ht="46.5" customHeight="1">
      <c r="A19">
        <v>278</v>
      </c>
      <c r="C19" s="11">
        <v>43012</v>
      </c>
      <c r="D19" s="12" t="str">
        <f>INDEX(ｶﾚﾝﾀﾞｰ!$C$5:$QQ$44,VLOOKUP(初期入力!$D$4,初期入力!$H$3:$J$18,3,0),A19)</f>
        <v>金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43012</v>
      </c>
      <c r="N19" s="12" t="str">
        <f t="shared" si="0"/>
        <v>金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41</v>
      </c>
      <c r="U19" s="24"/>
    </row>
    <row r="20" spans="1:21" ht="46.5" customHeight="1">
      <c r="A20">
        <v>279</v>
      </c>
      <c r="C20" s="11">
        <v>43013</v>
      </c>
      <c r="D20" s="12" t="str">
        <f>INDEX(ｶﾚﾝﾀﾞｰ!$C$5:$QQ$44,VLOOKUP(初期入力!$D$4,初期入力!$H$3:$J$18,3,0),A20)</f>
        <v>土</v>
      </c>
      <c r="E20" s="41"/>
      <c r="F20" s="23" t="s">
        <v>41</v>
      </c>
      <c r="G20" s="12"/>
      <c r="H20" s="271"/>
      <c r="I20" s="272"/>
      <c r="J20" s="14"/>
      <c r="K20" s="12"/>
      <c r="L20" s="32"/>
      <c r="M20" s="11">
        <f t="shared" si="0"/>
        <v>43013</v>
      </c>
      <c r="N20" s="12" t="str">
        <f t="shared" si="0"/>
        <v>土</v>
      </c>
      <c r="O20" s="40">
        <f t="shared" si="0"/>
        <v>0</v>
      </c>
      <c r="P20" s="14" t="str">
        <f t="shared" si="0"/>
        <v>休</v>
      </c>
      <c r="Q20" s="24"/>
      <c r="R20" s="260"/>
      <c r="S20" s="261"/>
      <c r="T20" s="23" t="s">
        <v>10</v>
      </c>
      <c r="U20" s="24"/>
    </row>
    <row r="21" spans="1:21" ht="46.5" customHeight="1">
      <c r="A21">
        <v>280</v>
      </c>
      <c r="C21" s="11">
        <v>43014</v>
      </c>
      <c r="D21" s="12" t="str">
        <f>INDEX(ｶﾚﾝﾀﾞｰ!$C$5:$QQ$44,VLOOKUP(初期入力!$D$4,初期入力!$H$3:$J$18,3,0),A21)</f>
        <v>日</v>
      </c>
      <c r="E21" s="41"/>
      <c r="F21" s="23" t="s">
        <v>41</v>
      </c>
      <c r="G21" s="12"/>
      <c r="H21" s="271"/>
      <c r="I21" s="272"/>
      <c r="J21" s="14"/>
      <c r="K21" s="12"/>
      <c r="L21" s="32"/>
      <c r="M21" s="11">
        <f t="shared" si="0"/>
        <v>43014</v>
      </c>
      <c r="N21" s="12" t="str">
        <f t="shared" si="0"/>
        <v>日</v>
      </c>
      <c r="O21" s="40">
        <f t="shared" si="0"/>
        <v>0</v>
      </c>
      <c r="P21" s="14" t="str">
        <f t="shared" si="0"/>
        <v>休</v>
      </c>
      <c r="Q21" s="24"/>
      <c r="R21" s="260"/>
      <c r="S21" s="261"/>
      <c r="T21" s="23" t="s">
        <v>41</v>
      </c>
      <c r="U21" s="24"/>
    </row>
    <row r="22" spans="1:21" ht="46.5" customHeight="1">
      <c r="A22">
        <v>281</v>
      </c>
      <c r="C22" s="11">
        <v>43015</v>
      </c>
      <c r="D22" s="12" t="str">
        <f>INDEX(ｶﾚﾝﾀﾞｰ!$C$5:$QQ$44,VLOOKUP(初期入力!$D$4,初期入力!$H$3:$J$18,3,0),A22)</f>
        <v>月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43015</v>
      </c>
      <c r="N22" s="12" t="str">
        <f t="shared" si="0"/>
        <v>月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282</v>
      </c>
      <c r="C23" s="11">
        <v>43016</v>
      </c>
      <c r="D23" s="12" t="str">
        <f>INDEX(ｶﾚﾝﾀﾞｰ!$C$5:$QQ$44,VLOOKUP(初期入力!$D$4,初期入力!$H$3:$J$18,3,0),A23)</f>
        <v>火</v>
      </c>
      <c r="E23" s="41"/>
      <c r="F23" s="23" t="s">
        <v>10</v>
      </c>
      <c r="G23" s="12"/>
      <c r="H23" s="271"/>
      <c r="I23" s="272"/>
      <c r="J23" s="14"/>
      <c r="K23" s="12"/>
      <c r="L23" s="32"/>
      <c r="M23" s="11">
        <f t="shared" si="0"/>
        <v>43016</v>
      </c>
      <c r="N23" s="12" t="str">
        <f t="shared" si="0"/>
        <v>火</v>
      </c>
      <c r="O23" s="40">
        <f t="shared" si="0"/>
        <v>0</v>
      </c>
      <c r="P23" s="14" t="str">
        <f t="shared" si="0"/>
        <v>■</v>
      </c>
      <c r="Q23" s="24"/>
      <c r="R23" s="260"/>
      <c r="S23" s="261"/>
      <c r="T23" s="23" t="s">
        <v>41</v>
      </c>
      <c r="U23" s="24"/>
    </row>
    <row r="24" spans="1:21" ht="46.5" customHeight="1">
      <c r="A24">
        <v>283</v>
      </c>
      <c r="C24" s="11">
        <v>43017</v>
      </c>
      <c r="D24" s="12" t="str">
        <f>INDEX(ｶﾚﾝﾀﾞｰ!$C$5:$QQ$44,VLOOKUP(初期入力!$D$4,初期入力!$H$3:$J$18,3,0),A24)</f>
        <v>水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43017</v>
      </c>
      <c r="N24" s="12" t="str">
        <f t="shared" si="0"/>
        <v>水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10</v>
      </c>
      <c r="U24" s="24"/>
    </row>
    <row r="25" spans="1:21" ht="46.5" customHeight="1">
      <c r="A25">
        <v>284</v>
      </c>
      <c r="C25" s="11">
        <v>43018</v>
      </c>
      <c r="D25" s="12" t="str">
        <f>INDEX(ｶﾚﾝﾀﾞｰ!$C$5:$QQ$44,VLOOKUP(初期入力!$D$4,初期入力!$H$3:$J$18,3,0),A25)</f>
        <v>木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43018</v>
      </c>
      <c r="N25" s="12" t="str">
        <f t="shared" si="0"/>
        <v>木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285</v>
      </c>
      <c r="C36" s="11">
        <v>43019</v>
      </c>
      <c r="D36" s="12" t="str">
        <f>INDEX(ｶﾚﾝﾀﾞｰ!$C$5:$QQ$44,VLOOKUP(初期入力!$D$4,初期入力!$H$3:$J$18,3,0),A36)</f>
        <v>金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43019</v>
      </c>
      <c r="N36" s="12" t="str">
        <f t="shared" si="1"/>
        <v>金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286</v>
      </c>
      <c r="C37" s="11">
        <v>43020</v>
      </c>
      <c r="D37" s="12" t="str">
        <f>INDEX(ｶﾚﾝﾀﾞｰ!$C$5:$QQ$44,VLOOKUP(初期入力!$D$4,初期入力!$H$3:$J$18,3,0),A37)</f>
        <v>土</v>
      </c>
      <c r="E37" s="41"/>
      <c r="F37" s="23" t="s">
        <v>41</v>
      </c>
      <c r="G37" s="12"/>
      <c r="H37" s="271"/>
      <c r="I37" s="272"/>
      <c r="J37" s="14"/>
      <c r="K37" s="12"/>
      <c r="L37" s="32"/>
      <c r="M37" s="11">
        <f t="shared" si="1"/>
        <v>43020</v>
      </c>
      <c r="N37" s="12" t="str">
        <f t="shared" si="1"/>
        <v>土</v>
      </c>
      <c r="O37" s="40">
        <f t="shared" si="1"/>
        <v>0</v>
      </c>
      <c r="P37" s="14" t="str">
        <f t="shared" si="2"/>
        <v>休</v>
      </c>
      <c r="Q37" s="24"/>
      <c r="R37" s="260"/>
      <c r="S37" s="261"/>
      <c r="T37" s="23" t="s">
        <v>10</v>
      </c>
      <c r="U37" s="24"/>
    </row>
    <row r="38" spans="1:21" ht="46.5" customHeight="1">
      <c r="A38">
        <v>287</v>
      </c>
      <c r="C38" s="11">
        <v>43021</v>
      </c>
      <c r="D38" s="12" t="str">
        <f>INDEX(ｶﾚﾝﾀﾞｰ!$C$5:$QQ$44,VLOOKUP(初期入力!$D$4,初期入力!$H$3:$J$18,3,0),A38)</f>
        <v>日</v>
      </c>
      <c r="E38" s="41"/>
      <c r="F38" s="23" t="s">
        <v>41</v>
      </c>
      <c r="G38" s="10"/>
      <c r="H38" s="271"/>
      <c r="I38" s="272"/>
      <c r="J38" s="14"/>
      <c r="K38" s="12"/>
      <c r="L38" s="32"/>
      <c r="M38" s="11">
        <f t="shared" si="1"/>
        <v>43021</v>
      </c>
      <c r="N38" s="12" t="str">
        <f t="shared" si="1"/>
        <v>日</v>
      </c>
      <c r="O38" s="40">
        <f t="shared" si="1"/>
        <v>0</v>
      </c>
      <c r="P38" s="14" t="str">
        <f t="shared" si="2"/>
        <v>休</v>
      </c>
      <c r="Q38" s="24"/>
      <c r="R38" s="260"/>
      <c r="S38" s="261"/>
      <c r="T38" s="23" t="s">
        <v>10</v>
      </c>
      <c r="U38" s="24"/>
    </row>
    <row r="39" spans="1:21" ht="46.5" customHeight="1">
      <c r="A39">
        <v>288</v>
      </c>
      <c r="C39" s="11">
        <v>43022</v>
      </c>
      <c r="D39" s="12" t="str">
        <f>INDEX(ｶﾚﾝﾀﾞｰ!$C$5:$QQ$44,VLOOKUP(初期入力!$D$4,初期入力!$H$3:$J$18,3,0),A39)</f>
        <v>月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43022</v>
      </c>
      <c r="N39" s="12" t="str">
        <f t="shared" si="1"/>
        <v>月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41</v>
      </c>
      <c r="U39" s="24"/>
    </row>
    <row r="40" spans="1:21" ht="46.5" customHeight="1">
      <c r="A40">
        <v>289</v>
      </c>
      <c r="C40" s="11">
        <v>43023</v>
      </c>
      <c r="D40" s="12" t="str">
        <f>INDEX(ｶﾚﾝﾀﾞｰ!$C$5:$QQ$44,VLOOKUP(初期入力!$D$4,初期入力!$H$3:$J$18,3,0),A40)</f>
        <v>火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43023</v>
      </c>
      <c r="N40" s="12" t="str">
        <f t="shared" si="1"/>
        <v>火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290</v>
      </c>
      <c r="C41" s="11">
        <v>43024</v>
      </c>
      <c r="D41" s="12" t="str">
        <f>INDEX(ｶﾚﾝﾀﾞｰ!$C$5:$QQ$44,VLOOKUP(初期入力!$D$4,初期入力!$H$3:$J$18,3,0),A41)</f>
        <v>水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43024</v>
      </c>
      <c r="N41" s="12" t="str">
        <f t="shared" si="1"/>
        <v>水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10</v>
      </c>
      <c r="U41" s="24"/>
    </row>
    <row r="42" spans="1:21" ht="46.5" customHeight="1">
      <c r="A42">
        <v>291</v>
      </c>
      <c r="C42" s="11">
        <v>43025</v>
      </c>
      <c r="D42" s="12" t="str">
        <f>INDEX(ｶﾚﾝﾀﾞｰ!$C$5:$QQ$44,VLOOKUP(初期入力!$D$4,初期入力!$H$3:$J$18,3,0),A42)</f>
        <v>木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43025</v>
      </c>
      <c r="N42" s="12" t="str">
        <f t="shared" si="1"/>
        <v>木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41</v>
      </c>
      <c r="U42" s="24"/>
    </row>
    <row r="43" spans="1:21" ht="46.5" customHeight="1">
      <c r="A43">
        <v>292</v>
      </c>
      <c r="C43" s="11">
        <v>43026</v>
      </c>
      <c r="D43" s="12" t="str">
        <f>INDEX(ｶﾚﾝﾀﾞｰ!$C$5:$QQ$44,VLOOKUP(初期入力!$D$4,初期入力!$H$3:$J$18,3,0),A43)</f>
        <v>金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43026</v>
      </c>
      <c r="N43" s="12" t="str">
        <f t="shared" si="1"/>
        <v>金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293</v>
      </c>
      <c r="C44" s="11">
        <v>43027</v>
      </c>
      <c r="D44" s="12" t="str">
        <f>INDEX(ｶﾚﾝﾀﾞｰ!$C$5:$QQ$44,VLOOKUP(初期入力!$D$4,初期入力!$H$3:$J$18,3,0),A44)</f>
        <v>土</v>
      </c>
      <c r="E44" s="41"/>
      <c r="F44" s="23" t="s">
        <v>41</v>
      </c>
      <c r="G44" s="12"/>
      <c r="H44" s="271"/>
      <c r="I44" s="272"/>
      <c r="J44" s="14"/>
      <c r="K44" s="12"/>
      <c r="L44" s="32"/>
      <c r="M44" s="11">
        <f t="shared" si="1"/>
        <v>43027</v>
      </c>
      <c r="N44" s="12" t="str">
        <f t="shared" si="1"/>
        <v>土</v>
      </c>
      <c r="O44" s="40">
        <f t="shared" si="1"/>
        <v>0</v>
      </c>
      <c r="P44" s="14" t="str">
        <f t="shared" si="2"/>
        <v>休</v>
      </c>
      <c r="Q44" s="24"/>
      <c r="R44" s="260"/>
      <c r="S44" s="261"/>
      <c r="T44" s="23" t="s">
        <v>10</v>
      </c>
      <c r="U44" s="24"/>
    </row>
    <row r="45" spans="1:21" ht="46.5" customHeight="1">
      <c r="A45">
        <v>294</v>
      </c>
      <c r="C45" s="11">
        <v>43028</v>
      </c>
      <c r="D45" s="12" t="str">
        <f>INDEX(ｶﾚﾝﾀﾞｰ!$C$5:$QQ$44,VLOOKUP(初期入力!$D$4,初期入力!$H$3:$J$18,3,0),A45)</f>
        <v>日</v>
      </c>
      <c r="E45" s="41"/>
      <c r="F45" s="23" t="s">
        <v>41</v>
      </c>
      <c r="G45" s="12"/>
      <c r="H45" s="271"/>
      <c r="I45" s="272"/>
      <c r="J45" s="14"/>
      <c r="K45" s="12"/>
      <c r="L45" s="32"/>
      <c r="M45" s="11">
        <f t="shared" si="1"/>
        <v>43028</v>
      </c>
      <c r="N45" s="12" t="str">
        <f t="shared" si="1"/>
        <v>日</v>
      </c>
      <c r="O45" s="40">
        <f t="shared" si="1"/>
        <v>0</v>
      </c>
      <c r="P45" s="14" t="str">
        <f t="shared" si="2"/>
        <v>休</v>
      </c>
      <c r="Q45" s="24"/>
      <c r="R45" s="260"/>
      <c r="S45" s="261"/>
      <c r="T45" s="23" t="s">
        <v>41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295</v>
      </c>
      <c r="C56" s="11">
        <v>43029</v>
      </c>
      <c r="D56" s="12" t="str">
        <f>INDEX(ｶﾚﾝﾀﾞｰ!$C$5:$QQ$44,VLOOKUP(初期入力!$D$4,初期入力!$H$3:$J$18,3,0),A56)</f>
        <v>月</v>
      </c>
      <c r="E56" s="41"/>
      <c r="F56" s="23" t="s">
        <v>10</v>
      </c>
      <c r="G56" s="12"/>
      <c r="H56" s="271"/>
      <c r="I56" s="272"/>
      <c r="J56" s="14"/>
      <c r="K56" s="12"/>
      <c r="L56" s="32"/>
      <c r="M56" s="11">
        <f t="shared" ref="M56:O66" si="3">C56</f>
        <v>43029</v>
      </c>
      <c r="N56" s="12" t="str">
        <f t="shared" si="3"/>
        <v>月</v>
      </c>
      <c r="O56" s="40">
        <f>E56</f>
        <v>0</v>
      </c>
      <c r="P56" s="14" t="str">
        <f t="shared" ref="P56:P66" si="4">F56</f>
        <v>■</v>
      </c>
      <c r="Q56" s="24"/>
      <c r="R56" s="260"/>
      <c r="S56" s="261"/>
      <c r="T56" s="23" t="s">
        <v>10</v>
      </c>
      <c r="U56" s="24"/>
    </row>
    <row r="57" spans="1:21" ht="46.5" customHeight="1">
      <c r="A57">
        <v>296</v>
      </c>
      <c r="C57" s="11">
        <v>43030</v>
      </c>
      <c r="D57" s="12" t="str">
        <f>INDEX(ｶﾚﾝﾀﾞｰ!$C$5:$QQ$44,VLOOKUP(初期入力!$D$4,初期入力!$H$3:$J$18,3,0),A57)</f>
        <v>火</v>
      </c>
      <c r="E57" s="41"/>
      <c r="F57" s="23" t="s">
        <v>10</v>
      </c>
      <c r="G57" s="12"/>
      <c r="H57" s="271"/>
      <c r="I57" s="272"/>
      <c r="J57" s="14"/>
      <c r="K57" s="12"/>
      <c r="L57" s="32"/>
      <c r="M57" s="11">
        <f t="shared" si="3"/>
        <v>43030</v>
      </c>
      <c r="N57" s="12" t="str">
        <f t="shared" si="3"/>
        <v>火</v>
      </c>
      <c r="O57" s="40">
        <f t="shared" si="3"/>
        <v>0</v>
      </c>
      <c r="P57" s="14" t="str">
        <f t="shared" si="4"/>
        <v>■</v>
      </c>
      <c r="Q57" s="24"/>
      <c r="R57" s="260"/>
      <c r="S57" s="261"/>
      <c r="T57" s="23" t="s">
        <v>10</v>
      </c>
      <c r="U57" s="24"/>
    </row>
    <row r="58" spans="1:21" ht="46.5" customHeight="1">
      <c r="A58">
        <v>297</v>
      </c>
      <c r="C58" s="11">
        <v>43031</v>
      </c>
      <c r="D58" s="12" t="str">
        <f>INDEX(ｶﾚﾝﾀﾞｰ!$C$5:$QQ$44,VLOOKUP(初期入力!$D$4,初期入力!$H$3:$J$18,3,0),A58)</f>
        <v>水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43031</v>
      </c>
      <c r="N58" s="12" t="str">
        <f t="shared" si="3"/>
        <v>水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298</v>
      </c>
      <c r="C59" s="11">
        <v>43032</v>
      </c>
      <c r="D59" s="12" t="str">
        <f>INDEX(ｶﾚﾝﾀﾞｰ!$C$5:$QQ$44,VLOOKUP(初期入力!$D$4,初期入力!$H$3:$J$18,3,0),A59)</f>
        <v>木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43032</v>
      </c>
      <c r="N59" s="12" t="str">
        <f t="shared" si="3"/>
        <v>木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299</v>
      </c>
      <c r="C60" s="11">
        <v>43033</v>
      </c>
      <c r="D60" s="12" t="str">
        <f>INDEX(ｶﾚﾝﾀﾞｰ!$C$5:$QQ$44,VLOOKUP(初期入力!$D$4,初期入力!$H$3:$J$18,3,0),A60)</f>
        <v>金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43033</v>
      </c>
      <c r="N60" s="12" t="str">
        <f t="shared" si="3"/>
        <v>金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300</v>
      </c>
      <c r="C61" s="11">
        <v>43034</v>
      </c>
      <c r="D61" s="12" t="str">
        <f>INDEX(ｶﾚﾝﾀﾞｰ!$C$5:$QQ$44,VLOOKUP(初期入力!$D$4,初期入力!$H$3:$J$18,3,0),A61)</f>
        <v>土</v>
      </c>
      <c r="E61" s="41"/>
      <c r="F61" s="23" t="s">
        <v>41</v>
      </c>
      <c r="G61" s="12"/>
      <c r="H61" s="271"/>
      <c r="I61" s="272"/>
      <c r="J61" s="14"/>
      <c r="K61" s="12"/>
      <c r="L61" s="32"/>
      <c r="M61" s="11">
        <f t="shared" si="3"/>
        <v>43034</v>
      </c>
      <c r="N61" s="12" t="str">
        <f t="shared" si="3"/>
        <v>土</v>
      </c>
      <c r="O61" s="40">
        <f t="shared" si="3"/>
        <v>0</v>
      </c>
      <c r="P61" s="14" t="str">
        <f t="shared" si="4"/>
        <v>休</v>
      </c>
      <c r="Q61" s="24"/>
      <c r="R61" s="260"/>
      <c r="S61" s="261"/>
      <c r="T61" s="23" t="s">
        <v>41</v>
      </c>
      <c r="U61" s="24"/>
    </row>
    <row r="62" spans="1:21" ht="46.5" customHeight="1">
      <c r="A62">
        <v>301</v>
      </c>
      <c r="C62" s="11">
        <v>43035</v>
      </c>
      <c r="D62" s="12" t="str">
        <f>INDEX(ｶﾚﾝﾀﾞｰ!$C$5:$QQ$44,VLOOKUP(初期入力!$D$4,初期入力!$H$3:$J$18,3,0),A62)</f>
        <v>日</v>
      </c>
      <c r="E62" s="41"/>
      <c r="F62" s="23" t="s">
        <v>41</v>
      </c>
      <c r="G62" s="12"/>
      <c r="H62" s="271"/>
      <c r="I62" s="272"/>
      <c r="J62" s="14"/>
      <c r="K62" s="12"/>
      <c r="L62" s="32"/>
      <c r="M62" s="11">
        <f t="shared" si="3"/>
        <v>43035</v>
      </c>
      <c r="N62" s="12" t="str">
        <f t="shared" si="3"/>
        <v>日</v>
      </c>
      <c r="O62" s="40">
        <f t="shared" si="3"/>
        <v>0</v>
      </c>
      <c r="P62" s="14" t="str">
        <f t="shared" si="4"/>
        <v>休</v>
      </c>
      <c r="Q62" s="24"/>
      <c r="R62" s="260"/>
      <c r="S62" s="261"/>
      <c r="T62" s="23" t="s">
        <v>41</v>
      </c>
      <c r="U62" s="24"/>
    </row>
    <row r="63" spans="1:21" ht="46.5" customHeight="1">
      <c r="A63">
        <v>302</v>
      </c>
      <c r="C63" s="11">
        <v>43036</v>
      </c>
      <c r="D63" s="12" t="str">
        <f>INDEX(ｶﾚﾝﾀﾞｰ!$C$5:$QQ$44,VLOOKUP(初期入力!$D$4,初期入力!$H$3:$J$18,3,0),A63)</f>
        <v>月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43036</v>
      </c>
      <c r="N63" s="12" t="str">
        <f t="shared" si="3"/>
        <v>月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303</v>
      </c>
      <c r="C64" s="11">
        <v>43037</v>
      </c>
      <c r="D64" s="12" t="str">
        <f>INDEX(ｶﾚﾝﾀﾞｰ!$C$5:$QQ$44,VLOOKUP(初期入力!$D$4,初期入力!$H$3:$J$18,3,0),A64)</f>
        <v>火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43037</v>
      </c>
      <c r="N64" s="12" t="str">
        <f t="shared" si="3"/>
        <v>火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10</v>
      </c>
      <c r="U64" s="24"/>
    </row>
    <row r="65" spans="1:21" ht="46.5" customHeight="1">
      <c r="A65">
        <v>304</v>
      </c>
      <c r="C65" s="11">
        <v>43038</v>
      </c>
      <c r="D65" s="12" t="str">
        <f>INDEX(ｶﾚﾝﾀﾞｰ!$C$5:$QQ$44,VLOOKUP(初期入力!$D$4,初期入力!$H$3:$J$18,3,0),A65)</f>
        <v>水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43038</v>
      </c>
      <c r="N65" s="12" t="str">
        <f t="shared" si="3"/>
        <v>水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10</v>
      </c>
      <c r="U65" s="24"/>
    </row>
    <row r="66" spans="1:21" ht="46.5" customHeight="1">
      <c r="A66">
        <v>305</v>
      </c>
      <c r="C66" s="11">
        <v>43039</v>
      </c>
      <c r="D66" s="12" t="str">
        <f>INDEX(ｶﾚﾝﾀﾞｰ!$C$5:$QQ$44,VLOOKUP(初期入力!$D$4,初期入力!$H$3:$J$18,3,0),A66)</f>
        <v>木</v>
      </c>
      <c r="E66" s="41"/>
      <c r="F66" s="23" t="s">
        <v>10</v>
      </c>
      <c r="G66" s="12"/>
      <c r="H66" s="271"/>
      <c r="I66" s="272"/>
      <c r="J66" s="14"/>
      <c r="K66" s="12"/>
      <c r="L66" s="32"/>
      <c r="M66" s="11">
        <f t="shared" si="3"/>
        <v>43039</v>
      </c>
      <c r="N66" s="12" t="str">
        <f t="shared" si="3"/>
        <v>木</v>
      </c>
      <c r="O66" s="40">
        <f t="shared" si="3"/>
        <v>0</v>
      </c>
      <c r="P66" s="14" t="str">
        <f t="shared" si="4"/>
        <v>■</v>
      </c>
      <c r="Q66" s="24"/>
      <c r="R66" s="260"/>
      <c r="S66" s="261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306</v>
      </c>
      <c r="C16" s="11">
        <v>43040</v>
      </c>
      <c r="D16" s="12" t="str">
        <f>INDEX(ｶﾚﾝﾀﾞｰ!$C$5:$QQ$44,VLOOKUP(初期入力!$D$4,初期入力!$H$3:$J$18,3,0),A16)</f>
        <v>金</v>
      </c>
      <c r="E16" s="41"/>
      <c r="F16" s="23" t="s">
        <v>10</v>
      </c>
      <c r="G16" s="12"/>
      <c r="H16" s="271"/>
      <c r="I16" s="272"/>
      <c r="J16" s="14"/>
      <c r="K16" s="12"/>
      <c r="L16" s="32"/>
      <c r="M16" s="11">
        <f>C16</f>
        <v>43040</v>
      </c>
      <c r="N16" s="12" t="str">
        <f>D16</f>
        <v>金</v>
      </c>
      <c r="O16" s="40">
        <f>E16</f>
        <v>0</v>
      </c>
      <c r="P16" s="14" t="str">
        <f>F16</f>
        <v>■</v>
      </c>
      <c r="Q16" s="24"/>
      <c r="R16" s="260"/>
      <c r="S16" s="261"/>
      <c r="T16" s="23" t="s">
        <v>10</v>
      </c>
      <c r="U16" s="24"/>
    </row>
    <row r="17" spans="1:21" ht="46.5" customHeight="1">
      <c r="A17">
        <v>307</v>
      </c>
      <c r="C17" s="11">
        <v>43041</v>
      </c>
      <c r="D17" s="12" t="str">
        <f>INDEX(ｶﾚﾝﾀﾞｰ!$C$5:$QQ$44,VLOOKUP(初期入力!$D$4,初期入力!$H$3:$J$18,3,0),A17)</f>
        <v>土</v>
      </c>
      <c r="E17" s="41"/>
      <c r="F17" s="23" t="s">
        <v>41</v>
      </c>
      <c r="G17" s="12"/>
      <c r="H17" s="271"/>
      <c r="I17" s="272"/>
      <c r="J17" s="14"/>
      <c r="K17" s="12"/>
      <c r="L17" s="32"/>
      <c r="M17" s="11">
        <f t="shared" ref="M17:P26" si="0">C17</f>
        <v>43041</v>
      </c>
      <c r="N17" s="12" t="str">
        <f t="shared" si="0"/>
        <v>土</v>
      </c>
      <c r="O17" s="40">
        <f t="shared" si="0"/>
        <v>0</v>
      </c>
      <c r="P17" s="14" t="str">
        <f>F17</f>
        <v>休</v>
      </c>
      <c r="Q17" s="24"/>
      <c r="R17" s="260"/>
      <c r="S17" s="261"/>
      <c r="T17" s="23" t="s">
        <v>10</v>
      </c>
      <c r="U17" s="24"/>
    </row>
    <row r="18" spans="1:21" ht="46.5" customHeight="1">
      <c r="A18">
        <v>308</v>
      </c>
      <c r="C18" s="11">
        <v>43042</v>
      </c>
      <c r="D18" s="12" t="str">
        <f>INDEX(ｶﾚﾝﾀﾞｰ!$C$5:$QQ$44,VLOOKUP(初期入力!$D$4,初期入力!$H$3:$J$18,3,0),A18)</f>
        <v>日</v>
      </c>
      <c r="E18" s="41"/>
      <c r="F18" s="23" t="s">
        <v>41</v>
      </c>
      <c r="G18" s="10"/>
      <c r="H18" s="271"/>
      <c r="I18" s="272"/>
      <c r="J18" s="14"/>
      <c r="K18" s="12"/>
      <c r="L18" s="32"/>
      <c r="M18" s="11">
        <f t="shared" si="0"/>
        <v>43042</v>
      </c>
      <c r="N18" s="12" t="str">
        <f t="shared" si="0"/>
        <v>日</v>
      </c>
      <c r="O18" s="40">
        <f t="shared" si="0"/>
        <v>0</v>
      </c>
      <c r="P18" s="14" t="str">
        <f t="shared" si="0"/>
        <v>休</v>
      </c>
      <c r="Q18" s="24"/>
      <c r="R18" s="260"/>
      <c r="S18" s="261"/>
      <c r="T18" s="23" t="s">
        <v>41</v>
      </c>
      <c r="U18" s="24"/>
    </row>
    <row r="19" spans="1:21" ht="46.5" customHeight="1">
      <c r="A19">
        <v>309</v>
      </c>
      <c r="C19" s="11">
        <v>43043</v>
      </c>
      <c r="D19" s="12" t="str">
        <f>INDEX(ｶﾚﾝﾀﾞｰ!$C$5:$QQ$44,VLOOKUP(初期入力!$D$4,初期入力!$H$3:$J$18,3,0),A19)</f>
        <v>月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43043</v>
      </c>
      <c r="N19" s="12" t="str">
        <f t="shared" si="0"/>
        <v>月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41</v>
      </c>
      <c r="U19" s="24"/>
    </row>
    <row r="20" spans="1:21" ht="46.5" customHeight="1">
      <c r="A20">
        <v>310</v>
      </c>
      <c r="C20" s="11">
        <v>43044</v>
      </c>
      <c r="D20" s="12" t="str">
        <f>INDEX(ｶﾚﾝﾀﾞｰ!$C$5:$QQ$44,VLOOKUP(初期入力!$D$4,初期入力!$H$3:$J$18,3,0),A20)</f>
        <v>火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43044</v>
      </c>
      <c r="N20" s="12" t="str">
        <f t="shared" si="0"/>
        <v>火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311</v>
      </c>
      <c r="C21" s="11">
        <v>43045</v>
      </c>
      <c r="D21" s="12" t="str">
        <f>INDEX(ｶﾚﾝﾀﾞｰ!$C$5:$QQ$44,VLOOKUP(初期入力!$D$4,初期入力!$H$3:$J$18,3,0),A21)</f>
        <v>水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43045</v>
      </c>
      <c r="N21" s="12" t="str">
        <f t="shared" si="0"/>
        <v>水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312</v>
      </c>
      <c r="C22" s="11">
        <v>43046</v>
      </c>
      <c r="D22" s="12" t="str">
        <f>INDEX(ｶﾚﾝﾀﾞｰ!$C$5:$QQ$44,VLOOKUP(初期入力!$D$4,初期入力!$H$3:$J$18,3,0),A22)</f>
        <v>木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43046</v>
      </c>
      <c r="N22" s="12" t="str">
        <f t="shared" si="0"/>
        <v>木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313</v>
      </c>
      <c r="C23" s="11">
        <v>43047</v>
      </c>
      <c r="D23" s="12" t="str">
        <f>INDEX(ｶﾚﾝﾀﾞｰ!$C$5:$QQ$44,VLOOKUP(初期入力!$D$4,初期入力!$H$3:$J$18,3,0),A23)</f>
        <v>金</v>
      </c>
      <c r="E23" s="41"/>
      <c r="F23" s="23" t="s">
        <v>10</v>
      </c>
      <c r="G23" s="12"/>
      <c r="H23" s="271"/>
      <c r="I23" s="272"/>
      <c r="J23" s="14"/>
      <c r="K23" s="12"/>
      <c r="L23" s="32"/>
      <c r="M23" s="11">
        <f t="shared" si="0"/>
        <v>43047</v>
      </c>
      <c r="N23" s="12" t="str">
        <f t="shared" si="0"/>
        <v>金</v>
      </c>
      <c r="O23" s="40">
        <f t="shared" si="0"/>
        <v>0</v>
      </c>
      <c r="P23" s="14" t="str">
        <f t="shared" si="0"/>
        <v>■</v>
      </c>
      <c r="Q23" s="24"/>
      <c r="R23" s="260"/>
      <c r="S23" s="261"/>
      <c r="T23" s="23" t="s">
        <v>10</v>
      </c>
      <c r="U23" s="24"/>
    </row>
    <row r="24" spans="1:21" ht="46.5" customHeight="1">
      <c r="A24">
        <v>314</v>
      </c>
      <c r="C24" s="11">
        <v>43048</v>
      </c>
      <c r="D24" s="12" t="str">
        <f>INDEX(ｶﾚﾝﾀﾞｰ!$C$5:$QQ$44,VLOOKUP(初期入力!$D$4,初期入力!$H$3:$J$18,3,0),A24)</f>
        <v>土</v>
      </c>
      <c r="E24" s="41"/>
      <c r="F24" s="23" t="s">
        <v>41</v>
      </c>
      <c r="G24" s="12"/>
      <c r="H24" s="271"/>
      <c r="I24" s="272"/>
      <c r="J24" s="14"/>
      <c r="K24" s="12"/>
      <c r="L24" s="32"/>
      <c r="M24" s="11">
        <f t="shared" si="0"/>
        <v>43048</v>
      </c>
      <c r="N24" s="12" t="str">
        <f t="shared" si="0"/>
        <v>土</v>
      </c>
      <c r="O24" s="40">
        <f t="shared" si="0"/>
        <v>0</v>
      </c>
      <c r="P24" s="14" t="str">
        <f t="shared" si="0"/>
        <v>休</v>
      </c>
      <c r="Q24" s="24"/>
      <c r="R24" s="260"/>
      <c r="S24" s="261"/>
      <c r="T24" s="23" t="s">
        <v>41</v>
      </c>
      <c r="U24" s="24"/>
    </row>
    <row r="25" spans="1:21" ht="46.5" customHeight="1">
      <c r="A25">
        <v>315</v>
      </c>
      <c r="C25" s="11">
        <v>43049</v>
      </c>
      <c r="D25" s="12" t="str">
        <f>INDEX(ｶﾚﾝﾀﾞｰ!$C$5:$QQ$44,VLOOKUP(初期入力!$D$4,初期入力!$H$3:$J$18,3,0),A25)</f>
        <v>日</v>
      </c>
      <c r="E25" s="41"/>
      <c r="F25" s="23" t="s">
        <v>41</v>
      </c>
      <c r="G25" s="12"/>
      <c r="H25" s="271"/>
      <c r="I25" s="272"/>
      <c r="J25" s="14"/>
      <c r="K25" s="12"/>
      <c r="L25" s="32"/>
      <c r="M25" s="11">
        <f t="shared" si="0"/>
        <v>43049</v>
      </c>
      <c r="N25" s="12" t="str">
        <f t="shared" si="0"/>
        <v>日</v>
      </c>
      <c r="O25" s="40">
        <f t="shared" si="0"/>
        <v>0</v>
      </c>
      <c r="P25" s="14" t="str">
        <f t="shared" si="0"/>
        <v>休</v>
      </c>
      <c r="Q25" s="24"/>
      <c r="R25" s="260"/>
      <c r="S25" s="261"/>
      <c r="T25" s="23" t="s">
        <v>41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316</v>
      </c>
      <c r="C36" s="11">
        <v>43050</v>
      </c>
      <c r="D36" s="12" t="str">
        <f>INDEX(ｶﾚﾝﾀﾞｰ!$C$5:$QQ$44,VLOOKUP(初期入力!$D$4,初期入力!$H$3:$J$18,3,0),A36)</f>
        <v>月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43050</v>
      </c>
      <c r="N36" s="12" t="str">
        <f t="shared" si="1"/>
        <v>月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317</v>
      </c>
      <c r="C37" s="11">
        <v>43051</v>
      </c>
      <c r="D37" s="12" t="str">
        <f>INDEX(ｶﾚﾝﾀﾞｰ!$C$5:$QQ$44,VLOOKUP(初期入力!$D$4,初期入力!$H$3:$J$18,3,0),A37)</f>
        <v>火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43051</v>
      </c>
      <c r="N37" s="12" t="str">
        <f t="shared" si="1"/>
        <v>火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318</v>
      </c>
      <c r="C38" s="11">
        <v>43052</v>
      </c>
      <c r="D38" s="12" t="str">
        <f>INDEX(ｶﾚﾝﾀﾞｰ!$C$5:$QQ$44,VLOOKUP(初期入力!$D$4,初期入力!$H$3:$J$18,3,0),A38)</f>
        <v>水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43052</v>
      </c>
      <c r="N38" s="12" t="str">
        <f t="shared" si="1"/>
        <v>水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41</v>
      </c>
      <c r="U38" s="24"/>
    </row>
    <row r="39" spans="1:21" ht="46.5" customHeight="1">
      <c r="A39">
        <v>319</v>
      </c>
      <c r="C39" s="11">
        <v>43053</v>
      </c>
      <c r="D39" s="12" t="str">
        <f>INDEX(ｶﾚﾝﾀﾞｰ!$C$5:$QQ$44,VLOOKUP(初期入力!$D$4,初期入力!$H$3:$J$18,3,0),A39)</f>
        <v>木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43053</v>
      </c>
      <c r="N39" s="12" t="str">
        <f t="shared" si="1"/>
        <v>木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10</v>
      </c>
      <c r="U39" s="24"/>
    </row>
    <row r="40" spans="1:21" ht="46.5" customHeight="1">
      <c r="A40">
        <v>320</v>
      </c>
      <c r="C40" s="11">
        <v>43054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43054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321</v>
      </c>
      <c r="C41" s="11">
        <v>43055</v>
      </c>
      <c r="D41" s="12" t="str">
        <f>INDEX(ｶﾚﾝﾀﾞｰ!$C$5:$QQ$44,VLOOKUP(初期入力!$D$4,初期入力!$H$3:$J$18,3,0),A41)</f>
        <v>土</v>
      </c>
      <c r="E41" s="41"/>
      <c r="F41" s="23" t="s">
        <v>41</v>
      </c>
      <c r="G41" s="12"/>
      <c r="H41" s="271"/>
      <c r="I41" s="272"/>
      <c r="J41" s="14"/>
      <c r="K41" s="12"/>
      <c r="L41" s="32"/>
      <c r="M41" s="11">
        <f t="shared" si="1"/>
        <v>43055</v>
      </c>
      <c r="N41" s="12" t="str">
        <f t="shared" si="1"/>
        <v>土</v>
      </c>
      <c r="O41" s="40">
        <f t="shared" si="1"/>
        <v>0</v>
      </c>
      <c r="P41" s="14" t="str">
        <f t="shared" si="2"/>
        <v>休</v>
      </c>
      <c r="Q41" s="24"/>
      <c r="R41" s="260"/>
      <c r="S41" s="261"/>
      <c r="T41" s="23" t="s">
        <v>10</v>
      </c>
      <c r="U41" s="24"/>
    </row>
    <row r="42" spans="1:21" ht="46.5" customHeight="1">
      <c r="A42">
        <v>322</v>
      </c>
      <c r="C42" s="11">
        <v>43056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71"/>
      <c r="I42" s="272"/>
      <c r="J42" s="14"/>
      <c r="K42" s="12"/>
      <c r="L42" s="32"/>
      <c r="M42" s="11">
        <f t="shared" si="1"/>
        <v>43056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60"/>
      <c r="S42" s="261"/>
      <c r="T42" s="23" t="s">
        <v>41</v>
      </c>
      <c r="U42" s="24"/>
    </row>
    <row r="43" spans="1:21" ht="46.5" customHeight="1">
      <c r="A43">
        <v>323</v>
      </c>
      <c r="C43" s="11">
        <v>43057</v>
      </c>
      <c r="D43" s="12" t="str">
        <f>INDEX(ｶﾚﾝﾀﾞｰ!$C$5:$QQ$44,VLOOKUP(初期入力!$D$4,初期入力!$H$3:$J$18,3,0),A43)</f>
        <v>月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43057</v>
      </c>
      <c r="N43" s="12" t="str">
        <f t="shared" si="1"/>
        <v>月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324</v>
      </c>
      <c r="C44" s="11">
        <v>43058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43058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325</v>
      </c>
      <c r="C45" s="11">
        <v>43059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43059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326</v>
      </c>
      <c r="C56" s="11">
        <v>43060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71"/>
      <c r="I56" s="272"/>
      <c r="J56" s="14"/>
      <c r="K56" s="12"/>
      <c r="L56" s="32"/>
      <c r="M56" s="11">
        <f t="shared" ref="M56:O66" si="3">C56</f>
        <v>43060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60"/>
      <c r="S56" s="261"/>
      <c r="T56" s="23" t="s">
        <v>10</v>
      </c>
      <c r="U56" s="24"/>
    </row>
    <row r="57" spans="1:21" ht="46.5" customHeight="1">
      <c r="A57">
        <v>327</v>
      </c>
      <c r="C57" s="11">
        <v>43061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71"/>
      <c r="I57" s="272"/>
      <c r="J57" s="14"/>
      <c r="K57" s="12"/>
      <c r="L57" s="32"/>
      <c r="M57" s="11">
        <f t="shared" si="3"/>
        <v>43061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60"/>
      <c r="S57" s="261"/>
      <c r="T57" s="23" t="s">
        <v>10</v>
      </c>
      <c r="U57" s="24"/>
    </row>
    <row r="58" spans="1:21" ht="46.5" customHeight="1">
      <c r="A58">
        <v>328</v>
      </c>
      <c r="C58" s="11">
        <v>43062</v>
      </c>
      <c r="D58" s="12" t="str">
        <f>INDEX(ｶﾚﾝﾀﾞｰ!$C$5:$QQ$44,VLOOKUP(初期入力!$D$4,初期入力!$H$3:$J$18,3,0),A58)</f>
        <v>土</v>
      </c>
      <c r="E58" s="41"/>
      <c r="F58" s="23" t="s">
        <v>41</v>
      </c>
      <c r="G58" s="10"/>
      <c r="H58" s="271"/>
      <c r="I58" s="272"/>
      <c r="J58" s="14"/>
      <c r="K58" s="12"/>
      <c r="L58" s="32"/>
      <c r="M58" s="11">
        <f t="shared" si="3"/>
        <v>43062</v>
      </c>
      <c r="N58" s="12" t="str">
        <f t="shared" si="3"/>
        <v>土</v>
      </c>
      <c r="O58" s="40">
        <f t="shared" si="3"/>
        <v>0</v>
      </c>
      <c r="P58" s="14" t="str">
        <f t="shared" si="4"/>
        <v>休</v>
      </c>
      <c r="Q58" s="24"/>
      <c r="R58" s="260"/>
      <c r="S58" s="261"/>
      <c r="T58" s="23" t="s">
        <v>41</v>
      </c>
      <c r="U58" s="24"/>
    </row>
    <row r="59" spans="1:21" ht="46.5" customHeight="1">
      <c r="A59">
        <v>329</v>
      </c>
      <c r="C59" s="11">
        <v>43063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71"/>
      <c r="I59" s="272"/>
      <c r="J59" s="14"/>
      <c r="K59" s="12"/>
      <c r="L59" s="32"/>
      <c r="M59" s="11">
        <f t="shared" si="3"/>
        <v>43063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60"/>
      <c r="S59" s="261"/>
      <c r="T59" s="23" t="s">
        <v>41</v>
      </c>
      <c r="U59" s="24"/>
    </row>
    <row r="60" spans="1:21" ht="46.5" customHeight="1">
      <c r="A60">
        <v>330</v>
      </c>
      <c r="C60" s="11">
        <v>43064</v>
      </c>
      <c r="D60" s="12" t="str">
        <f>INDEX(ｶﾚﾝﾀﾞｰ!$C$5:$QQ$44,VLOOKUP(初期入力!$D$4,初期入力!$H$3:$J$18,3,0),A60)</f>
        <v>月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43064</v>
      </c>
      <c r="N60" s="12" t="str">
        <f t="shared" si="3"/>
        <v>月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331</v>
      </c>
      <c r="C61" s="11">
        <v>43065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43065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10</v>
      </c>
      <c r="U61" s="24"/>
    </row>
    <row r="62" spans="1:21" ht="46.5" customHeight="1">
      <c r="A62">
        <v>332</v>
      </c>
      <c r="C62" s="11">
        <v>43066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43066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333</v>
      </c>
      <c r="C63" s="11">
        <v>43067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43067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334</v>
      </c>
      <c r="C64" s="11">
        <v>43068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43068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10</v>
      </c>
      <c r="U64" s="24"/>
    </row>
    <row r="65" spans="1:21" ht="46.5" customHeight="1">
      <c r="A65">
        <v>335</v>
      </c>
      <c r="C65" s="11">
        <v>43069</v>
      </c>
      <c r="D65" s="12" t="str">
        <f>INDEX(ｶﾚﾝﾀﾞｰ!$C$5:$QQ$44,VLOOKUP(初期入力!$D$4,初期入力!$H$3:$J$18,3,0),A65)</f>
        <v>土</v>
      </c>
      <c r="E65" s="41"/>
      <c r="F65" s="23" t="s">
        <v>41</v>
      </c>
      <c r="G65" s="12"/>
      <c r="H65" s="271"/>
      <c r="I65" s="272"/>
      <c r="J65" s="14"/>
      <c r="K65" s="12"/>
      <c r="L65" s="32"/>
      <c r="M65" s="11">
        <f t="shared" si="3"/>
        <v>43069</v>
      </c>
      <c r="N65" s="12" t="str">
        <f t="shared" si="3"/>
        <v>土</v>
      </c>
      <c r="O65" s="40">
        <f t="shared" si="3"/>
        <v>0</v>
      </c>
      <c r="P65" s="14" t="str">
        <f t="shared" si="4"/>
        <v>休</v>
      </c>
      <c r="Q65" s="24"/>
      <c r="R65" s="260"/>
      <c r="S65" s="261"/>
      <c r="T65" s="23" t="s">
        <v>41</v>
      </c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336</v>
      </c>
      <c r="C16" s="11">
        <v>43070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43070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41</v>
      </c>
      <c r="U16" s="24"/>
    </row>
    <row r="17" spans="1:21" ht="46.5" customHeight="1">
      <c r="A17">
        <v>337</v>
      </c>
      <c r="C17" s="11">
        <v>43071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71"/>
      <c r="I17" s="272"/>
      <c r="J17" s="14"/>
      <c r="K17" s="12"/>
      <c r="L17" s="32"/>
      <c r="M17" s="11">
        <f t="shared" ref="M17:P26" si="0">C17</f>
        <v>43071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60"/>
      <c r="S17" s="261"/>
      <c r="T17" s="23" t="s">
        <v>10</v>
      </c>
      <c r="U17" s="24"/>
    </row>
    <row r="18" spans="1:21" ht="46.5" customHeight="1">
      <c r="A18">
        <v>338</v>
      </c>
      <c r="C18" s="11">
        <v>43072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43072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10</v>
      </c>
      <c r="U18" s="24"/>
    </row>
    <row r="19" spans="1:21" ht="46.5" customHeight="1">
      <c r="A19">
        <v>339</v>
      </c>
      <c r="C19" s="11">
        <v>43073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43073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10</v>
      </c>
      <c r="U19" s="24"/>
    </row>
    <row r="20" spans="1:21" ht="46.5" customHeight="1">
      <c r="A20">
        <v>340</v>
      </c>
      <c r="C20" s="11">
        <v>43074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43074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341</v>
      </c>
      <c r="C21" s="11">
        <v>43075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43075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342</v>
      </c>
      <c r="C22" s="11">
        <v>43076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71"/>
      <c r="I22" s="272"/>
      <c r="J22" s="14"/>
      <c r="K22" s="12"/>
      <c r="L22" s="32"/>
      <c r="M22" s="11">
        <f t="shared" si="0"/>
        <v>43076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60"/>
      <c r="S22" s="261"/>
      <c r="T22" s="23" t="s">
        <v>41</v>
      </c>
      <c r="U22" s="24"/>
    </row>
    <row r="23" spans="1:21" ht="46.5" customHeight="1">
      <c r="A23">
        <v>343</v>
      </c>
      <c r="C23" s="11">
        <v>43077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71"/>
      <c r="I23" s="272"/>
      <c r="J23" s="14"/>
      <c r="K23" s="12"/>
      <c r="L23" s="32"/>
      <c r="M23" s="11">
        <f t="shared" si="0"/>
        <v>43077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0"/>
      <c r="S23" s="261"/>
      <c r="T23" s="23" t="s">
        <v>41</v>
      </c>
      <c r="U23" s="24"/>
    </row>
    <row r="24" spans="1:21" ht="46.5" customHeight="1">
      <c r="A24">
        <v>344</v>
      </c>
      <c r="C24" s="11">
        <v>43078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43078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41</v>
      </c>
      <c r="U24" s="24"/>
    </row>
    <row r="25" spans="1:21" ht="46.5" customHeight="1">
      <c r="A25">
        <v>345</v>
      </c>
      <c r="C25" s="11">
        <v>43079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43079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346</v>
      </c>
      <c r="C36" s="11">
        <v>43080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43080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347</v>
      </c>
      <c r="C37" s="11">
        <v>43081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43081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348</v>
      </c>
      <c r="C38" s="11">
        <v>43082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43082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349</v>
      </c>
      <c r="C39" s="11">
        <v>43083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71"/>
      <c r="I39" s="272"/>
      <c r="J39" s="14"/>
      <c r="K39" s="12"/>
      <c r="L39" s="32"/>
      <c r="M39" s="11">
        <f t="shared" si="1"/>
        <v>43083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60"/>
      <c r="S39" s="261"/>
      <c r="T39" s="23" t="s">
        <v>10</v>
      </c>
      <c r="U39" s="24"/>
    </row>
    <row r="40" spans="1:21" ht="46.5" customHeight="1">
      <c r="A40">
        <v>350</v>
      </c>
      <c r="C40" s="11">
        <v>43084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71"/>
      <c r="I40" s="272"/>
      <c r="J40" s="14"/>
      <c r="K40" s="12"/>
      <c r="L40" s="32"/>
      <c r="M40" s="11">
        <f t="shared" si="1"/>
        <v>43084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0"/>
      <c r="S40" s="261"/>
      <c r="T40" s="23" t="s">
        <v>41</v>
      </c>
      <c r="U40" s="24"/>
    </row>
    <row r="41" spans="1:21" ht="46.5" customHeight="1">
      <c r="A41">
        <v>351</v>
      </c>
      <c r="C41" s="11">
        <v>43085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43085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41</v>
      </c>
      <c r="U41" s="24"/>
    </row>
    <row r="42" spans="1:21" ht="46.5" customHeight="1">
      <c r="A42">
        <v>352</v>
      </c>
      <c r="C42" s="11">
        <v>43086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43086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353</v>
      </c>
      <c r="C43" s="11">
        <v>43087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43087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354</v>
      </c>
      <c r="C44" s="11">
        <v>43088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43088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355</v>
      </c>
      <c r="C45" s="11">
        <v>43089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43089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356</v>
      </c>
      <c r="C56" s="11">
        <v>43090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71"/>
      <c r="I56" s="272"/>
      <c r="J56" s="14"/>
      <c r="K56" s="12"/>
      <c r="L56" s="32"/>
      <c r="M56" s="11">
        <f t="shared" ref="M56:O66" si="3">C56</f>
        <v>43090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60"/>
      <c r="S56" s="261"/>
      <c r="T56" s="23" t="s">
        <v>41</v>
      </c>
      <c r="U56" s="24"/>
    </row>
    <row r="57" spans="1:21" ht="46.5" customHeight="1">
      <c r="A57">
        <v>357</v>
      </c>
      <c r="C57" s="11">
        <v>43091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71"/>
      <c r="I57" s="272"/>
      <c r="J57" s="14"/>
      <c r="K57" s="12"/>
      <c r="L57" s="32"/>
      <c r="M57" s="11">
        <f t="shared" si="3"/>
        <v>43091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60"/>
      <c r="S57" s="261"/>
      <c r="T57" s="23" t="s">
        <v>41</v>
      </c>
      <c r="U57" s="24"/>
    </row>
    <row r="58" spans="1:21" ht="46.5" customHeight="1">
      <c r="A58">
        <v>358</v>
      </c>
      <c r="C58" s="11">
        <v>43092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43092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359</v>
      </c>
      <c r="C59" s="11">
        <v>43093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43093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360</v>
      </c>
      <c r="C60" s="11">
        <v>43094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43094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361</v>
      </c>
      <c r="C61" s="11">
        <v>43095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43095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10</v>
      </c>
      <c r="U61" s="24"/>
    </row>
    <row r="62" spans="1:21" ht="46.5" customHeight="1">
      <c r="A62">
        <v>362</v>
      </c>
      <c r="C62" s="11">
        <v>43096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43096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363</v>
      </c>
      <c r="C63" s="11">
        <v>43097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71"/>
      <c r="I63" s="272"/>
      <c r="J63" s="14"/>
      <c r="K63" s="12"/>
      <c r="L63" s="32"/>
      <c r="M63" s="11">
        <f t="shared" si="3"/>
        <v>43097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60"/>
      <c r="S63" s="261"/>
      <c r="T63" s="23" t="s">
        <v>41</v>
      </c>
      <c r="U63" s="24"/>
    </row>
    <row r="64" spans="1:21" ht="46.5" customHeight="1">
      <c r="A64">
        <v>364</v>
      </c>
      <c r="C64" s="11">
        <v>43098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71"/>
      <c r="I64" s="272"/>
      <c r="J64" s="14"/>
      <c r="K64" s="12"/>
      <c r="L64" s="32"/>
      <c r="M64" s="11">
        <f t="shared" si="3"/>
        <v>43098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60"/>
      <c r="S64" s="261"/>
      <c r="T64" s="23" t="s">
        <v>41</v>
      </c>
      <c r="U64" s="24"/>
    </row>
    <row r="65" spans="1:21" ht="46.5" customHeight="1">
      <c r="A65">
        <v>365</v>
      </c>
      <c r="C65" s="11">
        <v>43099</v>
      </c>
      <c r="D65" s="12" t="str">
        <f>INDEX(ｶﾚﾝﾀﾞｰ!$C$5:$QQ$44,VLOOKUP(初期入力!$D$4,初期入力!$H$3:$J$18,3,0),A65)</f>
        <v>月</v>
      </c>
      <c r="E65" s="41"/>
      <c r="F65" s="23" t="s">
        <v>41</v>
      </c>
      <c r="G65" s="12"/>
      <c r="H65" s="271"/>
      <c r="I65" s="272"/>
      <c r="J65" s="14"/>
      <c r="K65" s="12"/>
      <c r="L65" s="32"/>
      <c r="M65" s="11">
        <f t="shared" si="3"/>
        <v>43099</v>
      </c>
      <c r="N65" s="12" t="str">
        <f t="shared" si="3"/>
        <v>月</v>
      </c>
      <c r="O65" s="40">
        <f t="shared" si="3"/>
        <v>0</v>
      </c>
      <c r="P65" s="14" t="str">
        <f t="shared" si="4"/>
        <v>休</v>
      </c>
      <c r="Q65" s="24"/>
      <c r="R65" s="260"/>
      <c r="S65" s="261"/>
      <c r="T65" s="23" t="s">
        <v>41</v>
      </c>
      <c r="U65" s="24"/>
    </row>
    <row r="66" spans="1:21" ht="46.5" customHeight="1">
      <c r="A66">
        <v>366</v>
      </c>
      <c r="C66" s="11">
        <v>43100</v>
      </c>
      <c r="D66" s="12" t="str">
        <f>INDEX(ｶﾚﾝﾀﾞｰ!$C$5:$QQ$44,VLOOKUP(初期入力!$D$4,初期入力!$H$3:$J$18,3,0),A66)</f>
        <v>火</v>
      </c>
      <c r="E66" s="41"/>
      <c r="F66" s="23" t="s">
        <v>41</v>
      </c>
      <c r="G66" s="12"/>
      <c r="H66" s="271"/>
      <c r="I66" s="272"/>
      <c r="J66" s="14"/>
      <c r="K66" s="12"/>
      <c r="L66" s="32"/>
      <c r="M66" s="11">
        <f t="shared" si="3"/>
        <v>43100</v>
      </c>
      <c r="N66" s="12" t="str">
        <f t="shared" si="3"/>
        <v>火</v>
      </c>
      <c r="O66" s="40">
        <f t="shared" si="3"/>
        <v>0</v>
      </c>
      <c r="P66" s="14" t="str">
        <f t="shared" si="4"/>
        <v>休</v>
      </c>
      <c r="Q66" s="24"/>
      <c r="R66" s="260"/>
      <c r="S66" s="261"/>
      <c r="T66" s="23" t="s">
        <v>41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367</v>
      </c>
      <c r="C16" s="11">
        <v>42736</v>
      </c>
      <c r="D16" s="12" t="str">
        <f>INDEX(ｶﾚﾝﾀﾞｰ!$C$5:$QQ$44,VLOOKUP(初期入力!$D$4,初期入力!$H$3:$J$18,3,0),A16)</f>
        <v>水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42736</v>
      </c>
      <c r="N16" s="12" t="str">
        <f>D16</f>
        <v>水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41</v>
      </c>
      <c r="U16" s="24"/>
    </row>
    <row r="17" spans="1:21" ht="46.5" customHeight="1">
      <c r="A17">
        <v>368</v>
      </c>
      <c r="C17" s="11">
        <v>42737</v>
      </c>
      <c r="D17" s="12" t="str">
        <f>INDEX(ｶﾚﾝﾀﾞｰ!$C$5:$QQ$44,VLOOKUP(初期入力!$D$4,初期入力!$H$3:$J$18,3,0),A17)</f>
        <v>木</v>
      </c>
      <c r="E17" s="41"/>
      <c r="F17" s="23" t="s">
        <v>41</v>
      </c>
      <c r="G17" s="12"/>
      <c r="H17" s="271"/>
      <c r="I17" s="272"/>
      <c r="J17" s="14"/>
      <c r="K17" s="12"/>
      <c r="L17" s="32"/>
      <c r="M17" s="11">
        <f t="shared" ref="M17:P26" si="0">C17</f>
        <v>42737</v>
      </c>
      <c r="N17" s="12" t="str">
        <f t="shared" si="0"/>
        <v>木</v>
      </c>
      <c r="O17" s="40">
        <f t="shared" si="0"/>
        <v>0</v>
      </c>
      <c r="P17" s="14" t="str">
        <f t="shared" si="0"/>
        <v>休</v>
      </c>
      <c r="Q17" s="24"/>
      <c r="R17" s="260"/>
      <c r="S17" s="261"/>
      <c r="T17" s="23" t="s">
        <v>41</v>
      </c>
      <c r="U17" s="24"/>
    </row>
    <row r="18" spans="1:21" ht="46.5" customHeight="1">
      <c r="A18">
        <v>369</v>
      </c>
      <c r="C18" s="11">
        <v>42738</v>
      </c>
      <c r="D18" s="12" t="str">
        <f>INDEX(ｶﾚﾝﾀﾞｰ!$C$5:$QQ$44,VLOOKUP(初期入力!$D$4,初期入力!$H$3:$J$18,3,0),A18)</f>
        <v>金</v>
      </c>
      <c r="E18" s="41"/>
      <c r="F18" s="23" t="s">
        <v>41</v>
      </c>
      <c r="G18" s="10"/>
      <c r="H18" s="271"/>
      <c r="I18" s="272"/>
      <c r="J18" s="14"/>
      <c r="K18" s="12"/>
      <c r="L18" s="32"/>
      <c r="M18" s="11">
        <f t="shared" si="0"/>
        <v>42738</v>
      </c>
      <c r="N18" s="12" t="str">
        <f t="shared" si="0"/>
        <v>金</v>
      </c>
      <c r="O18" s="40">
        <f t="shared" si="0"/>
        <v>0</v>
      </c>
      <c r="P18" s="14" t="str">
        <f t="shared" si="0"/>
        <v>休</v>
      </c>
      <c r="Q18" s="24"/>
      <c r="R18" s="260"/>
      <c r="S18" s="261"/>
      <c r="T18" s="23" t="s">
        <v>41</v>
      </c>
      <c r="U18" s="24"/>
    </row>
    <row r="19" spans="1:21" ht="46.5" customHeight="1">
      <c r="A19">
        <v>370</v>
      </c>
      <c r="C19" s="11">
        <v>42739</v>
      </c>
      <c r="D19" s="12" t="str">
        <f>INDEX(ｶﾚﾝﾀﾞｰ!$C$5:$QQ$44,VLOOKUP(初期入力!$D$4,初期入力!$H$3:$J$18,3,0),A19)</f>
        <v>土</v>
      </c>
      <c r="E19" s="41"/>
      <c r="F19" s="23" t="s">
        <v>41</v>
      </c>
      <c r="G19" s="10"/>
      <c r="H19" s="271"/>
      <c r="I19" s="272"/>
      <c r="J19" s="14"/>
      <c r="K19" s="12"/>
      <c r="L19" s="32"/>
      <c r="M19" s="11">
        <f t="shared" si="0"/>
        <v>42739</v>
      </c>
      <c r="N19" s="12" t="str">
        <f t="shared" si="0"/>
        <v>土</v>
      </c>
      <c r="O19" s="40">
        <f t="shared" si="0"/>
        <v>0</v>
      </c>
      <c r="P19" s="14" t="str">
        <f t="shared" si="0"/>
        <v>休</v>
      </c>
      <c r="Q19" s="24"/>
      <c r="R19" s="260"/>
      <c r="S19" s="261"/>
      <c r="T19" s="23" t="s">
        <v>41</v>
      </c>
      <c r="U19" s="24"/>
    </row>
    <row r="20" spans="1:21" ht="46.5" customHeight="1">
      <c r="A20">
        <v>371</v>
      </c>
      <c r="C20" s="11">
        <v>42740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71"/>
      <c r="I20" s="272"/>
      <c r="J20" s="14"/>
      <c r="K20" s="12"/>
      <c r="L20" s="32"/>
      <c r="M20" s="11">
        <f t="shared" si="0"/>
        <v>42740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60"/>
      <c r="S20" s="261"/>
      <c r="T20" s="23" t="s">
        <v>41</v>
      </c>
      <c r="U20" s="24"/>
    </row>
    <row r="21" spans="1:21" ht="46.5" customHeight="1">
      <c r="A21">
        <v>372</v>
      </c>
      <c r="C21" s="11">
        <v>42741</v>
      </c>
      <c r="D21" s="12" t="str">
        <f>INDEX(ｶﾚﾝﾀﾞｰ!$C$5:$QQ$44,VLOOKUP(初期入力!$D$4,初期入力!$H$3:$J$18,3,0),A21)</f>
        <v>月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42741</v>
      </c>
      <c r="N21" s="12" t="str">
        <f t="shared" si="0"/>
        <v>月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373</v>
      </c>
      <c r="C22" s="11">
        <v>42742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42742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374</v>
      </c>
      <c r="C23" s="11">
        <v>42743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71"/>
      <c r="I23" s="272"/>
      <c r="J23" s="14"/>
      <c r="K23" s="12"/>
      <c r="L23" s="32"/>
      <c r="M23" s="11">
        <f t="shared" si="0"/>
        <v>42743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60"/>
      <c r="S23" s="261"/>
      <c r="T23" s="23" t="s">
        <v>10</v>
      </c>
      <c r="U23" s="24"/>
    </row>
    <row r="24" spans="1:21" ht="46.5" customHeight="1">
      <c r="A24">
        <v>375</v>
      </c>
      <c r="C24" s="11">
        <v>42744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42744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10</v>
      </c>
      <c r="U24" s="24"/>
    </row>
    <row r="25" spans="1:21" ht="46.5" customHeight="1">
      <c r="A25">
        <v>376</v>
      </c>
      <c r="C25" s="11">
        <v>42745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42745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377</v>
      </c>
      <c r="C36" s="11">
        <v>42746</v>
      </c>
      <c r="D36" s="12" t="str">
        <f>INDEX(ｶﾚﾝﾀﾞｰ!$C$5:$QQ$44,VLOOKUP(初期入力!$D$4,初期入力!$H$3:$J$18,3,0),A36)</f>
        <v>土</v>
      </c>
      <c r="E36" s="41"/>
      <c r="F36" s="23" t="s">
        <v>41</v>
      </c>
      <c r="G36" s="12"/>
      <c r="H36" s="271"/>
      <c r="I36" s="272"/>
      <c r="J36" s="14"/>
      <c r="K36" s="12"/>
      <c r="L36" s="32"/>
      <c r="M36" s="11">
        <f t="shared" ref="M36:O46" si="1">C36</f>
        <v>42746</v>
      </c>
      <c r="N36" s="12" t="str">
        <f t="shared" si="1"/>
        <v>土</v>
      </c>
      <c r="O36" s="40">
        <f>E36</f>
        <v>0</v>
      </c>
      <c r="P36" s="14" t="str">
        <f t="shared" ref="P36:P46" si="2">F36</f>
        <v>休</v>
      </c>
      <c r="Q36" s="24"/>
      <c r="R36" s="260"/>
      <c r="S36" s="261"/>
      <c r="T36" s="23" t="s">
        <v>41</v>
      </c>
      <c r="U36" s="24"/>
    </row>
    <row r="37" spans="1:21" ht="46.5" customHeight="1">
      <c r="A37">
        <v>378</v>
      </c>
      <c r="C37" s="11">
        <v>42747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71"/>
      <c r="I37" s="272"/>
      <c r="J37" s="14"/>
      <c r="K37" s="12"/>
      <c r="L37" s="32"/>
      <c r="M37" s="11">
        <f t="shared" si="1"/>
        <v>42747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60"/>
      <c r="S37" s="261"/>
      <c r="T37" s="23" t="s">
        <v>41</v>
      </c>
      <c r="U37" s="24"/>
    </row>
    <row r="38" spans="1:21" ht="46.5" customHeight="1">
      <c r="A38">
        <v>379</v>
      </c>
      <c r="C38" s="11">
        <v>42748</v>
      </c>
      <c r="D38" s="12" t="str">
        <f>INDEX(ｶﾚﾝﾀﾞｰ!$C$5:$QQ$44,VLOOKUP(初期入力!$D$4,初期入力!$H$3:$J$18,3,0),A38)</f>
        <v>月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42748</v>
      </c>
      <c r="N38" s="12" t="str">
        <f t="shared" si="1"/>
        <v>月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380</v>
      </c>
      <c r="C39" s="11">
        <v>42749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42749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10</v>
      </c>
      <c r="U39" s="24"/>
    </row>
    <row r="40" spans="1:21" ht="46.5" customHeight="1">
      <c r="A40">
        <v>381</v>
      </c>
      <c r="C40" s="11">
        <v>42750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42750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382</v>
      </c>
      <c r="C41" s="11">
        <v>42751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42751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10</v>
      </c>
      <c r="U41" s="24"/>
    </row>
    <row r="42" spans="1:21" ht="46.5" customHeight="1">
      <c r="A42">
        <v>383</v>
      </c>
      <c r="C42" s="11">
        <v>42752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42752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384</v>
      </c>
      <c r="C43" s="11">
        <v>42753</v>
      </c>
      <c r="D43" s="12" t="str">
        <f>INDEX(ｶﾚﾝﾀﾞｰ!$C$5:$QQ$44,VLOOKUP(初期入力!$D$4,初期入力!$H$3:$J$18,3,0),A43)</f>
        <v>土</v>
      </c>
      <c r="E43" s="41"/>
      <c r="F43" s="23" t="s">
        <v>41</v>
      </c>
      <c r="G43" s="12"/>
      <c r="H43" s="271"/>
      <c r="I43" s="272"/>
      <c r="J43" s="14"/>
      <c r="K43" s="12"/>
      <c r="L43" s="32"/>
      <c r="M43" s="11">
        <f t="shared" si="1"/>
        <v>42753</v>
      </c>
      <c r="N43" s="12" t="str">
        <f t="shared" si="1"/>
        <v>土</v>
      </c>
      <c r="O43" s="40">
        <f t="shared" si="1"/>
        <v>0</v>
      </c>
      <c r="P43" s="14" t="str">
        <f t="shared" si="2"/>
        <v>休</v>
      </c>
      <c r="Q43" s="24"/>
      <c r="R43" s="260"/>
      <c r="S43" s="261"/>
      <c r="T43" s="23" t="s">
        <v>41</v>
      </c>
      <c r="U43" s="24"/>
    </row>
    <row r="44" spans="1:21" ht="46.5" customHeight="1">
      <c r="A44">
        <v>385</v>
      </c>
      <c r="C44" s="11">
        <v>42754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71"/>
      <c r="I44" s="272"/>
      <c r="J44" s="14"/>
      <c r="K44" s="12"/>
      <c r="L44" s="32"/>
      <c r="M44" s="11">
        <f t="shared" si="1"/>
        <v>42754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60"/>
      <c r="S44" s="261"/>
      <c r="T44" s="23" t="s">
        <v>10</v>
      </c>
      <c r="U44" s="24"/>
    </row>
    <row r="45" spans="1:21" ht="46.5" customHeight="1">
      <c r="A45">
        <v>386</v>
      </c>
      <c r="C45" s="11">
        <v>42755</v>
      </c>
      <c r="D45" s="12" t="str">
        <f>INDEX(ｶﾚﾝﾀﾞｰ!$C$5:$QQ$44,VLOOKUP(初期入力!$D$4,初期入力!$H$3:$J$18,3,0),A45)</f>
        <v>月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42755</v>
      </c>
      <c r="N45" s="12" t="str">
        <f t="shared" si="1"/>
        <v>月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387</v>
      </c>
      <c r="C56" s="11">
        <v>42756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42756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388</v>
      </c>
      <c r="C57" s="11">
        <v>42757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42757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389</v>
      </c>
      <c r="C58" s="11">
        <v>42758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42758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390</v>
      </c>
      <c r="C59" s="11">
        <v>42759</v>
      </c>
      <c r="D59" s="12" t="str">
        <f>INDEX(ｶﾚﾝﾀﾞｰ!$C$5:$QQ$44,VLOOKUP(初期入力!$D$4,初期入力!$H$3:$J$18,3,0),A59)</f>
        <v>金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42759</v>
      </c>
      <c r="N59" s="12" t="str">
        <f t="shared" si="3"/>
        <v>金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391</v>
      </c>
      <c r="C60" s="11">
        <v>42760</v>
      </c>
      <c r="D60" s="12" t="str">
        <f>INDEX(ｶﾚﾝﾀﾞｰ!$C$5:$QQ$44,VLOOKUP(初期入力!$D$4,初期入力!$H$3:$J$18,3,0),A60)</f>
        <v>土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42760</v>
      </c>
      <c r="N60" s="12" t="str">
        <f t="shared" si="3"/>
        <v>土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392</v>
      </c>
      <c r="C61" s="11">
        <v>42761</v>
      </c>
      <c r="D61" s="12" t="str">
        <f>INDEX(ｶﾚﾝﾀﾞｰ!$C$5:$QQ$44,VLOOKUP(初期入力!$D$4,初期入力!$H$3:$J$18,3,0),A61)</f>
        <v>日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42761</v>
      </c>
      <c r="N61" s="12" t="str">
        <f t="shared" si="3"/>
        <v>日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393</v>
      </c>
      <c r="C62" s="11">
        <v>42762</v>
      </c>
      <c r="D62" s="12" t="str">
        <f>INDEX(ｶﾚﾝﾀﾞｰ!$C$5:$QQ$44,VLOOKUP(初期入力!$D$4,初期入力!$H$3:$J$18,3,0),A62)</f>
        <v>月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42762</v>
      </c>
      <c r="N62" s="12" t="str">
        <f t="shared" si="3"/>
        <v>月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394</v>
      </c>
      <c r="C63" s="11">
        <v>42763</v>
      </c>
      <c r="D63" s="12" t="str">
        <f>INDEX(ｶﾚﾝﾀﾞｰ!$C$5:$QQ$44,VLOOKUP(初期入力!$D$4,初期入力!$H$3:$J$18,3,0),A63)</f>
        <v>火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42763</v>
      </c>
      <c r="N63" s="12" t="str">
        <f t="shared" si="3"/>
        <v>火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395</v>
      </c>
      <c r="C64" s="11">
        <v>42764</v>
      </c>
      <c r="D64" s="12" t="str">
        <f>INDEX(ｶﾚﾝﾀﾞｰ!$C$5:$QQ$44,VLOOKUP(初期入力!$D$4,初期入力!$H$3:$J$18,3,0),A64)</f>
        <v>水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42764</v>
      </c>
      <c r="N64" s="12" t="str">
        <f t="shared" si="3"/>
        <v>水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396</v>
      </c>
      <c r="C65" s="11">
        <v>42765</v>
      </c>
      <c r="D65" s="12" t="str">
        <f>INDEX(ｶﾚﾝﾀﾞｰ!$C$5:$QQ$44,VLOOKUP(初期入力!$D$4,初期入力!$H$3:$J$18,3,0),A65)</f>
        <v>木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42765</v>
      </c>
      <c r="N65" s="12" t="str">
        <f t="shared" si="3"/>
        <v>木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A66">
        <v>397</v>
      </c>
      <c r="C66" s="11">
        <v>42766</v>
      </c>
      <c r="D66" s="12" t="str">
        <f>INDEX(ｶﾚﾝﾀﾞｰ!$C$5:$QQ$44,VLOOKUP(初期入力!$D$4,初期入力!$H$3:$J$18,3,0),A66)</f>
        <v>金</v>
      </c>
      <c r="E66" s="41"/>
      <c r="F66" s="23"/>
      <c r="G66" s="12"/>
      <c r="H66" s="271"/>
      <c r="I66" s="272"/>
      <c r="J66" s="14"/>
      <c r="K66" s="12"/>
      <c r="L66" s="32"/>
      <c r="M66" s="11">
        <f t="shared" si="3"/>
        <v>42766</v>
      </c>
      <c r="N66" s="12" t="str">
        <f t="shared" si="3"/>
        <v>金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76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398</v>
      </c>
      <c r="C16" s="11">
        <v>42767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42767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399</v>
      </c>
      <c r="C17" s="11">
        <v>42768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42768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400</v>
      </c>
      <c r="C18" s="11">
        <v>42769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42769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401</v>
      </c>
      <c r="C19" s="11">
        <v>42770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42770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402</v>
      </c>
      <c r="C20" s="11">
        <v>42771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42771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403</v>
      </c>
      <c r="C21" s="11">
        <v>42772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42772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404</v>
      </c>
      <c r="C22" s="11">
        <v>42773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42773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405</v>
      </c>
      <c r="C23" s="11">
        <v>42774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42774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406</v>
      </c>
      <c r="C24" s="11">
        <v>42775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42775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407</v>
      </c>
      <c r="C25" s="11">
        <v>42776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42776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408</v>
      </c>
      <c r="C36" s="11">
        <v>42777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42777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409</v>
      </c>
      <c r="C37" s="11">
        <v>42778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42778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410</v>
      </c>
      <c r="C38" s="11">
        <v>42779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42779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411</v>
      </c>
      <c r="C39" s="11">
        <v>42780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42780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412</v>
      </c>
      <c r="C40" s="11">
        <v>42781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42781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413</v>
      </c>
      <c r="C41" s="11">
        <v>42782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42782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414</v>
      </c>
      <c r="C42" s="11">
        <v>42783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42783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415</v>
      </c>
      <c r="C43" s="11">
        <v>42784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42784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416</v>
      </c>
      <c r="C44" s="11">
        <v>42785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42785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417</v>
      </c>
      <c r="C45" s="11">
        <v>42786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42786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418</v>
      </c>
      <c r="C56" s="11">
        <v>42787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42787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419</v>
      </c>
      <c r="C57" s="11">
        <v>42788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42788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420</v>
      </c>
      <c r="C58" s="11">
        <v>42789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42789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421</v>
      </c>
      <c r="C59" s="11">
        <v>42790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42790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422</v>
      </c>
      <c r="C60" s="11">
        <v>42791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42791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423</v>
      </c>
      <c r="C61" s="11">
        <v>42792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42792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424</v>
      </c>
      <c r="C62" s="11">
        <v>42793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42793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425</v>
      </c>
      <c r="C63" s="11">
        <v>42794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42794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71"/>
      <c r="I64" s="272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3:21" ht="46.5" customHeight="1">
      <c r="C65" s="11"/>
      <c r="D65" s="12"/>
      <c r="E65" s="41"/>
      <c r="F65" s="23"/>
      <c r="G65" s="12"/>
      <c r="H65" s="271"/>
      <c r="I65" s="272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3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3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>
      <c r="C68" s="13"/>
      <c r="M68" s="13"/>
    </row>
    <row r="69" spans="3:21" ht="14.25">
      <c r="C69" s="8" t="s">
        <v>23</v>
      </c>
      <c r="M69" s="8" t="s">
        <v>23</v>
      </c>
    </row>
    <row r="70" spans="3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427</v>
      </c>
      <c r="C16" s="11">
        <v>42795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428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42796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429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42797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430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42798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431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42799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432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42800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433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42801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434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42802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435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42803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436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42804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437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42805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438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42806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439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42807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440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42808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441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42809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442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42810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443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42811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444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42812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445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42813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446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42814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447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42815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448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42816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449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42817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450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42818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451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42819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452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42820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453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42821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454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42822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455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42823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456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42824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A66">
        <v>457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71"/>
      <c r="I66" s="272"/>
      <c r="J66" s="14"/>
      <c r="K66" s="12"/>
      <c r="L66" s="32"/>
      <c r="M66" s="11">
        <f t="shared" si="3"/>
        <v>42825</v>
      </c>
      <c r="N66" s="12" t="str">
        <f t="shared" si="3"/>
        <v>月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Q63"/>
  <sheetViews>
    <sheetView showGridLines="0" showZeros="0" view="pageBreakPreview" zoomScale="80" zoomScaleNormal="70" zoomScaleSheetLayoutView="80" workbookViewId="0">
      <pane xSplit="6" ySplit="5" topLeftCell="G12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75</v>
      </c>
      <c r="Y16" s="78" t="s">
        <v>75</v>
      </c>
      <c r="Z16" s="78" t="s">
        <v>10</v>
      </c>
      <c r="AA16" s="78" t="s">
        <v>10</v>
      </c>
      <c r="AB16" s="78" t="s">
        <v>10</v>
      </c>
      <c r="AC16" s="78" t="s">
        <v>10</v>
      </c>
      <c r="AD16" s="203" t="s">
        <v>75</v>
      </c>
      <c r="AE16" s="78" t="s">
        <v>75</v>
      </c>
      <c r="AF16" s="78" t="s">
        <v>75</v>
      </c>
      <c r="AG16" s="78" t="s">
        <v>10</v>
      </c>
      <c r="AH16" s="78" t="s">
        <v>10</v>
      </c>
      <c r="AI16" s="78" t="s">
        <v>10</v>
      </c>
      <c r="AJ16" s="78" t="s">
        <v>10</v>
      </c>
      <c r="AK16" s="79"/>
      <c r="AL16" s="1"/>
      <c r="AM16" s="1"/>
      <c r="AN16">
        <f>SUM(COUNTIF(G16:AK16,{"休"}))</f>
        <v>5</v>
      </c>
      <c r="AP16">
        <f>SUM(COUNTIF(G16:AK16,{"■"}))</f>
        <v>10</v>
      </c>
      <c r="AQ16">
        <f>AN16+AP16</f>
        <v>15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75</v>
      </c>
      <c r="I19" s="78" t="s">
        <v>75</v>
      </c>
      <c r="J19" s="78" t="s">
        <v>10</v>
      </c>
      <c r="K19" s="78" t="s">
        <v>10</v>
      </c>
      <c r="L19" s="78" t="s">
        <v>10</v>
      </c>
      <c r="M19" s="78" t="s">
        <v>10</v>
      </c>
      <c r="N19" s="78" t="s">
        <v>10</v>
      </c>
      <c r="O19" s="78" t="s">
        <v>75</v>
      </c>
      <c r="P19" s="78" t="s">
        <v>75</v>
      </c>
      <c r="Q19" s="78" t="s">
        <v>10</v>
      </c>
      <c r="R19" s="78" t="s">
        <v>10</v>
      </c>
      <c r="S19" s="78" t="s">
        <v>10</v>
      </c>
      <c r="T19" s="78" t="s">
        <v>10</v>
      </c>
      <c r="U19" s="78" t="s">
        <v>10</v>
      </c>
      <c r="V19" s="78" t="s">
        <v>75</v>
      </c>
      <c r="W19" s="78" t="s">
        <v>75</v>
      </c>
      <c r="X19" s="78" t="s">
        <v>75</v>
      </c>
      <c r="Y19" s="78" t="s">
        <v>10</v>
      </c>
      <c r="Z19" s="78" t="s">
        <v>10</v>
      </c>
      <c r="AA19" s="78" t="s">
        <v>10</v>
      </c>
      <c r="AB19" s="78" t="s">
        <v>10</v>
      </c>
      <c r="AC19" s="203" t="s">
        <v>10</v>
      </c>
      <c r="AD19" s="78" t="s">
        <v>75</v>
      </c>
      <c r="AE19" s="203" t="s">
        <v>75</v>
      </c>
      <c r="AF19" s="78" t="s">
        <v>10</v>
      </c>
      <c r="AG19" s="78" t="s">
        <v>10</v>
      </c>
      <c r="AH19" s="78" t="s">
        <v>10</v>
      </c>
      <c r="AI19" s="78" t="s">
        <v>10</v>
      </c>
      <c r="AJ19" s="78" t="s">
        <v>75</v>
      </c>
      <c r="AK19" s="79" t="s">
        <v>75</v>
      </c>
      <c r="AL19" s="1"/>
      <c r="AM19" s="1"/>
      <c r="AN19">
        <f>SUM(COUNTIF(G19:AK19,{"休"}))</f>
        <v>11</v>
      </c>
      <c r="AP19">
        <f>SUM(COUNTIF(G19:AK19,{"■"}))</f>
        <v>20</v>
      </c>
      <c r="AQ19">
        <f>AN19+AP19</f>
        <v>31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10</v>
      </c>
      <c r="J22" s="78" t="s">
        <v>10</v>
      </c>
      <c r="K22" s="78" t="s">
        <v>10</v>
      </c>
      <c r="L22" s="78" t="s">
        <v>75</v>
      </c>
      <c r="M22" s="78" t="s">
        <v>75</v>
      </c>
      <c r="N22" s="78" t="s">
        <v>10</v>
      </c>
      <c r="O22" s="78" t="s">
        <v>10</v>
      </c>
      <c r="P22" s="78" t="s">
        <v>10</v>
      </c>
      <c r="Q22" s="78" t="s">
        <v>10</v>
      </c>
      <c r="R22" s="127" t="s">
        <v>10</v>
      </c>
      <c r="S22" s="128"/>
      <c r="T22" s="78"/>
      <c r="U22" s="129"/>
      <c r="V22" s="130" t="s">
        <v>10</v>
      </c>
      <c r="W22" s="78" t="s">
        <v>10</v>
      </c>
      <c r="X22" s="78" t="s">
        <v>10</v>
      </c>
      <c r="Y22" s="78" t="s">
        <v>10</v>
      </c>
      <c r="Z22" s="78" t="s">
        <v>75</v>
      </c>
      <c r="AA22" s="78" t="s">
        <v>75</v>
      </c>
      <c r="AB22" s="78" t="s">
        <v>10</v>
      </c>
      <c r="AC22" s="78" t="s">
        <v>10</v>
      </c>
      <c r="AD22" s="78" t="s">
        <v>10</v>
      </c>
      <c r="AE22" s="78" t="s">
        <v>10</v>
      </c>
      <c r="AF22" s="78" t="s">
        <v>10</v>
      </c>
      <c r="AG22" s="78" t="s">
        <v>75</v>
      </c>
      <c r="AH22" s="78" t="s">
        <v>75</v>
      </c>
      <c r="AI22" s="78" t="s">
        <v>10</v>
      </c>
      <c r="AJ22" s="78" t="s">
        <v>10</v>
      </c>
      <c r="AK22" s="79" t="s">
        <v>10</v>
      </c>
      <c r="AL22" s="1"/>
      <c r="AM22" s="1"/>
      <c r="AN22">
        <f>SUM(COUNTIF(G22:AK22,{"休"}))</f>
        <v>6</v>
      </c>
      <c r="AO22" s="1"/>
      <c r="AP22">
        <f>SUM(COUNTIF(G22:AK22,{"■"}))</f>
        <v>22</v>
      </c>
      <c r="AQ22">
        <f>AN22+AP22</f>
        <v>28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10</v>
      </c>
      <c r="H25" s="78" t="s">
        <v>10</v>
      </c>
      <c r="I25" s="78" t="s">
        <v>75</v>
      </c>
      <c r="J25" s="78" t="s">
        <v>75</v>
      </c>
      <c r="K25" s="78" t="s">
        <v>10</v>
      </c>
      <c r="L25" s="78" t="s">
        <v>10</v>
      </c>
      <c r="M25" s="78" t="s">
        <v>10</v>
      </c>
      <c r="N25" s="78" t="s">
        <v>10</v>
      </c>
      <c r="O25" s="78" t="s">
        <v>10</v>
      </c>
      <c r="P25" s="78" t="s">
        <v>75</v>
      </c>
      <c r="Q25" s="78" t="s">
        <v>75</v>
      </c>
      <c r="R25" s="78" t="s">
        <v>10</v>
      </c>
      <c r="S25" s="78" t="s">
        <v>10</v>
      </c>
      <c r="T25" s="78" t="s">
        <v>10</v>
      </c>
      <c r="U25" s="78" t="s">
        <v>10</v>
      </c>
      <c r="V25" s="78" t="s">
        <v>10</v>
      </c>
      <c r="W25" s="78" t="s">
        <v>75</v>
      </c>
      <c r="X25" s="78" t="s">
        <v>75</v>
      </c>
      <c r="Y25" s="203" t="s">
        <v>10</v>
      </c>
      <c r="Z25" s="78" t="s">
        <v>10</v>
      </c>
      <c r="AA25" s="78" t="s">
        <v>10</v>
      </c>
      <c r="AB25" s="78" t="s">
        <v>10</v>
      </c>
      <c r="AC25" s="78" t="s">
        <v>10</v>
      </c>
      <c r="AD25" s="203" t="s">
        <v>10</v>
      </c>
      <c r="AE25" s="78" t="s">
        <v>75</v>
      </c>
      <c r="AF25" s="78" t="s">
        <v>10</v>
      </c>
      <c r="AG25" s="78" t="s">
        <v>10</v>
      </c>
      <c r="AH25" s="78"/>
      <c r="AI25" s="78"/>
      <c r="AJ25" s="78"/>
      <c r="AK25" s="79"/>
      <c r="AL25" s="1"/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21" t="str">
        <f xml:space="preserve"> 初期入力!D4+1&amp;"年"</f>
        <v>2025年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R47" s="63"/>
      <c r="S47" s="63"/>
      <c r="T47" s="1"/>
      <c r="U47" s="223"/>
      <c r="V47" s="223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29</v>
      </c>
      <c r="AP47">
        <f>AP7+AP10+AP13+AP16+AP19+AP22+AP25+AP28+AP31+AP34+AP37+AP40+AP43</f>
        <v>72</v>
      </c>
      <c r="AQ47">
        <f>AQ7+AQ10+AQ13+AQ16+AQ19+AQ22+AQ25+AQ28+AQ31+AQ34+AQ37+AQ40+AQ43</f>
        <v>101</v>
      </c>
    </row>
    <row r="48" spans="2:43" ht="18" customHeight="1">
      <c r="R48" s="63"/>
      <c r="S48" s="63"/>
      <c r="T48" s="1"/>
      <c r="U48" s="273"/>
      <c r="V48" s="273"/>
      <c r="W48" s="1"/>
      <c r="X48" s="274"/>
      <c r="Y48" s="274"/>
      <c r="Z48" s="274"/>
      <c r="AA48" s="274"/>
      <c r="AB48" s="1"/>
      <c r="AC48" s="76"/>
      <c r="AD48" s="149"/>
      <c r="AE48" s="230" t="s">
        <v>109</v>
      </c>
      <c r="AF48" s="231"/>
      <c r="AG48" s="231"/>
      <c r="AH48" s="232"/>
      <c r="AI48" s="223"/>
      <c r="AJ48" s="223"/>
    </row>
    <row r="49" spans="7:37" ht="18" customHeight="1">
      <c r="T49" s="1"/>
      <c r="U49" s="27"/>
      <c r="AC49" s="84"/>
      <c r="AD49" s="149"/>
      <c r="AE49" s="233"/>
      <c r="AF49" s="219"/>
      <c r="AG49" s="219"/>
      <c r="AH49" s="234"/>
      <c r="AI49" s="223"/>
      <c r="AJ49" s="223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5" t="s">
        <v>97</v>
      </c>
      <c r="AF50" s="236"/>
      <c r="AG50" s="236"/>
      <c r="AH50" s="237"/>
      <c r="AI50" s="241" t="s">
        <v>101</v>
      </c>
      <c r="AJ50" s="241"/>
      <c r="AK50" s="241"/>
    </row>
    <row r="51" spans="7:37" ht="18" customHeight="1" thickBot="1">
      <c r="R51" s="63"/>
      <c r="S51" s="63"/>
      <c r="T51" s="1" t="s">
        <v>64</v>
      </c>
      <c r="U51" s="224" t="str">
        <f>CONCATENATE($AN$47+$AO$47&amp;"日","/",$AQ$47+$AO$47&amp;"日")</f>
        <v>29日/101日</v>
      </c>
      <c r="V51" s="224"/>
      <c r="AE51" s="238"/>
      <c r="AF51" s="239"/>
      <c r="AG51" s="239"/>
      <c r="AH51" s="240"/>
      <c r="AI51" s="241"/>
      <c r="AJ51" s="241"/>
      <c r="AK51" s="241"/>
    </row>
    <row r="52" spans="7:37" ht="18" customHeight="1" thickBot="1">
      <c r="R52" s="63"/>
      <c r="S52" s="63"/>
      <c r="T52" s="1" t="s">
        <v>64</v>
      </c>
      <c r="U52" s="251">
        <f>IF(AN47=0,"",($AN$47+$AO$47)/($AQ$47+$AO$47))</f>
        <v>0.28712871287128711</v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>4週8休以上</v>
      </c>
      <c r="Y52" s="254"/>
      <c r="Z52" s="254"/>
      <c r="AA52" s="255"/>
      <c r="AE52" s="229"/>
      <c r="AF52" s="229"/>
      <c r="AG52" s="229"/>
      <c r="AH52" s="229"/>
      <c r="AI52" s="229"/>
      <c r="AJ52" s="229"/>
    </row>
    <row r="53" spans="7:37">
      <c r="AE53" s="229"/>
      <c r="AF53" s="229"/>
      <c r="AG53" s="229"/>
      <c r="AH53" s="229"/>
      <c r="AI53" s="229"/>
      <c r="AJ53" s="22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29"/>
      <c r="AB59" s="22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29"/>
      <c r="AB63" s="229"/>
      <c r="AE63" s="63"/>
      <c r="AF63" s="63"/>
      <c r="AG63" s="1"/>
    </row>
  </sheetData>
  <mergeCells count="29">
    <mergeCell ref="AA63:AB63"/>
    <mergeCell ref="U52:V52"/>
    <mergeCell ref="X52:AA52"/>
    <mergeCell ref="AE52:AF53"/>
    <mergeCell ref="AG52:AH53"/>
    <mergeCell ref="AI50:AK51"/>
    <mergeCell ref="U51:V51"/>
    <mergeCell ref="AI52:AJ53"/>
    <mergeCell ref="AA59:AB59"/>
    <mergeCell ref="U48:V48"/>
    <mergeCell ref="X48:AA48"/>
    <mergeCell ref="AE48:AH49"/>
    <mergeCell ref="AI48:AJ49"/>
    <mergeCell ref="AE46:AH47"/>
    <mergeCell ref="G50:I50"/>
    <mergeCell ref="J50:M50"/>
    <mergeCell ref="AE50:AH51"/>
    <mergeCell ref="U47:V47"/>
    <mergeCell ref="B36:C36"/>
    <mergeCell ref="B3:D3"/>
    <mergeCell ref="E3:M3"/>
    <mergeCell ref="P3:R3"/>
    <mergeCell ref="AC46:AD47"/>
    <mergeCell ref="AE3:AG3"/>
    <mergeCell ref="AH3:AJ3"/>
    <mergeCell ref="B6:C6"/>
    <mergeCell ref="T3:V3"/>
    <mergeCell ref="Y3:Z3"/>
    <mergeCell ref="AA3:AC3"/>
  </mergeCells>
  <phoneticPr fontId="2"/>
  <conditionalFormatting sqref="G7:AM8">
    <cfRule type="expression" dxfId="125" priority="50">
      <formula>G$6="土"</formula>
    </cfRule>
    <cfRule type="expression" dxfId="124" priority="49">
      <formula>G$6="日"</formula>
    </cfRule>
    <cfRule type="expression" dxfId="123" priority="48">
      <formula>G$6="祝"</formula>
    </cfRule>
  </conditionalFormatting>
  <conditionalFormatting sqref="G10:AM11">
    <cfRule type="expression" dxfId="122" priority="47">
      <formula>G$9="土"</formula>
    </cfRule>
    <cfRule type="expression" dxfId="121" priority="45">
      <formula>G$9="祝"</formula>
    </cfRule>
    <cfRule type="expression" dxfId="120" priority="46">
      <formula>G$9="日"</formula>
    </cfRule>
  </conditionalFormatting>
  <conditionalFormatting sqref="G13:AM14">
    <cfRule type="expression" dxfId="119" priority="44">
      <formula>G$12="土"</formula>
    </cfRule>
    <cfRule type="expression" dxfId="118" priority="43">
      <formula>G$12="日"</formula>
    </cfRule>
    <cfRule type="expression" dxfId="117" priority="42">
      <formula>G$12="祝"</formula>
    </cfRule>
  </conditionalFormatting>
  <conditionalFormatting sqref="G16:AM17">
    <cfRule type="expression" dxfId="116" priority="41">
      <formula>G$15="土"</formula>
    </cfRule>
    <cfRule type="expression" dxfId="115" priority="40">
      <formula>G$15="日"</formula>
    </cfRule>
    <cfRule type="expression" dxfId="114" priority="39">
      <formula>G$15="祝"</formula>
    </cfRule>
  </conditionalFormatting>
  <conditionalFormatting sqref="G19:AM20">
    <cfRule type="expression" dxfId="113" priority="38">
      <formula>G$18="土"</formula>
    </cfRule>
    <cfRule type="expression" dxfId="112" priority="37">
      <formula>G$18="日"</formula>
    </cfRule>
    <cfRule type="expression" dxfId="111" priority="36">
      <formula>G$18="祝"</formula>
    </cfRule>
  </conditionalFormatting>
  <conditionalFormatting sqref="G22:AM23">
    <cfRule type="expression" dxfId="110" priority="34">
      <formula>G$21="日"</formula>
    </cfRule>
    <cfRule type="expression" dxfId="109" priority="33">
      <formula>G$21="祝"</formula>
    </cfRule>
    <cfRule type="expression" dxfId="108" priority="35">
      <formula>G$21="土"</formula>
    </cfRule>
  </conditionalFormatting>
  <conditionalFormatting sqref="G25:AM26">
    <cfRule type="expression" dxfId="107" priority="31">
      <formula>G$24="日"</formula>
    </cfRule>
    <cfRule type="expression" dxfId="106" priority="32">
      <formula>G$24="土"</formula>
    </cfRule>
    <cfRule type="expression" dxfId="105" priority="30">
      <formula>G$24="祝"</formula>
    </cfRule>
  </conditionalFormatting>
  <conditionalFormatting sqref="G28:AM29">
    <cfRule type="expression" dxfId="104" priority="29">
      <formula>G$27="土"</formula>
    </cfRule>
    <cfRule type="expression" dxfId="103" priority="28">
      <formula>G$27="日"</formula>
    </cfRule>
    <cfRule type="expression" dxfId="102" priority="27">
      <formula>G$27="祝"</formula>
    </cfRule>
  </conditionalFormatting>
  <conditionalFormatting sqref="G31:AM32">
    <cfRule type="expression" dxfId="101" priority="26">
      <formula>G$30="土"</formula>
    </cfRule>
    <cfRule type="expression" dxfId="100" priority="25">
      <formula>G$30="日"</formula>
    </cfRule>
    <cfRule type="expression" dxfId="99" priority="24">
      <formula>G$30="祝"</formula>
    </cfRule>
  </conditionalFormatting>
  <conditionalFormatting sqref="G34:AM35">
    <cfRule type="expression" dxfId="98" priority="23">
      <formula>G$33="土"</formula>
    </cfRule>
    <cfRule type="expression" dxfId="97" priority="22">
      <formula>G$33="日"</formula>
    </cfRule>
    <cfRule type="expression" dxfId="96" priority="21">
      <formula>G$33="祝"</formula>
    </cfRule>
  </conditionalFormatting>
  <conditionalFormatting sqref="G37:AM38">
    <cfRule type="expression" dxfId="95" priority="20">
      <formula>G$36="土"</formula>
    </cfRule>
    <cfRule type="expression" dxfId="94" priority="19">
      <formula>G$36="日"</formula>
    </cfRule>
    <cfRule type="expression" dxfId="93" priority="18">
      <formula>G$36="祝"</formula>
    </cfRule>
  </conditionalFormatting>
  <conditionalFormatting sqref="G40:AM41">
    <cfRule type="expression" dxfId="92" priority="17">
      <formula>G$39="土"</formula>
    </cfRule>
    <cfRule type="expression" dxfId="91" priority="15">
      <formula>G$39="祝"</formula>
    </cfRule>
    <cfRule type="expression" dxfId="90" priority="16">
      <formula>G$39="日"</formula>
    </cfRule>
  </conditionalFormatting>
  <conditionalFormatting sqref="G43:AM44">
    <cfRule type="expression" dxfId="89" priority="14">
      <formula>G$42="土"</formula>
    </cfRule>
    <cfRule type="expression" dxfId="88" priority="13">
      <formula>G$42="日"</formula>
    </cfRule>
    <cfRule type="expression" dxfId="87" priority="12">
      <formula>G$42="祝"</formula>
    </cfRule>
  </conditionalFormatting>
  <conditionalFormatting sqref="AC48">
    <cfRule type="expression" dxfId="86" priority="10">
      <formula>$AC$48="ＮＧ"</formula>
    </cfRule>
  </conditionalFormatting>
  <conditionalFormatting sqref="AI48">
    <cfRule type="expression" dxfId="85" priority="11">
      <formula>$AH$46="ＮＧ"</formula>
    </cfRule>
  </conditionalFormatting>
  <conditionalFormatting sqref="AI52">
    <cfRule type="expression" dxfId="84" priority="51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D6" sqref="D6:D9"/>
    </sheetView>
  </sheetViews>
  <sheetFormatPr defaultColWidth="8.75" defaultRowHeight="29.25" customHeight="1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>
      <c r="B1" s="42" t="s">
        <v>107</v>
      </c>
      <c r="E1" s="191"/>
    </row>
    <row r="2" spans="2:13" ht="30" customHeight="1">
      <c r="F2" s="192"/>
      <c r="G2" s="192"/>
    </row>
    <row r="3" spans="2:13" ht="29.25" customHeight="1">
      <c r="B3" s="80" t="s">
        <v>40</v>
      </c>
      <c r="C3" s="192"/>
      <c r="D3" s="193"/>
      <c r="E3" s="193"/>
      <c r="H3" s="151">
        <v>2018</v>
      </c>
      <c r="I3" s="151">
        <v>1</v>
      </c>
      <c r="J3" s="151">
        <v>2</v>
      </c>
      <c r="M3" s="194"/>
    </row>
    <row r="4" spans="2:13" ht="29.25" customHeight="1">
      <c r="B4" s="195" t="s">
        <v>16</v>
      </c>
      <c r="C4" s="196" t="s">
        <v>39</v>
      </c>
      <c r="D4" s="218">
        <v>2024</v>
      </c>
      <c r="E4" s="218"/>
      <c r="H4" s="151">
        <v>2019</v>
      </c>
      <c r="I4" s="151">
        <v>3</v>
      </c>
      <c r="J4" s="151">
        <v>4</v>
      </c>
      <c r="M4" s="194"/>
    </row>
    <row r="5" spans="2:13" ht="29.25" customHeight="1">
      <c r="B5" s="197" t="s">
        <v>15</v>
      </c>
      <c r="C5" s="198"/>
      <c r="D5" s="216" t="s">
        <v>96</v>
      </c>
      <c r="E5" s="217"/>
      <c r="H5" s="151">
        <v>2020</v>
      </c>
      <c r="I5" s="151">
        <v>5</v>
      </c>
      <c r="J5" s="151">
        <v>6</v>
      </c>
      <c r="M5" s="194"/>
    </row>
    <row r="6" spans="2:13" ht="29.25" customHeight="1">
      <c r="B6" s="213" t="s">
        <v>12</v>
      </c>
      <c r="C6" s="199" t="s">
        <v>70</v>
      </c>
      <c r="D6" s="200">
        <v>45446</v>
      </c>
      <c r="E6" s="201" t="str">
        <f>IF(D6="","",TEXT(D6,"(AAA)"))</f>
        <v>(月)</v>
      </c>
      <c r="F6" s="151" t="s">
        <v>79</v>
      </c>
      <c r="H6" s="151">
        <v>2021</v>
      </c>
      <c r="I6" s="151">
        <v>7</v>
      </c>
      <c r="J6" s="151">
        <v>8</v>
      </c>
      <c r="M6" s="194"/>
    </row>
    <row r="7" spans="2:13" ht="29.25" customHeight="1">
      <c r="B7" s="214"/>
      <c r="C7" s="202" t="s">
        <v>103</v>
      </c>
      <c r="D7" s="200">
        <v>45460</v>
      </c>
      <c r="E7" s="201" t="str">
        <f>IF(D7="","",TEXT(D7,"(AAA)"))</f>
        <v>(月)</v>
      </c>
      <c r="F7" s="151" t="s">
        <v>80</v>
      </c>
      <c r="H7" s="151">
        <v>2022</v>
      </c>
      <c r="I7" s="151">
        <v>9</v>
      </c>
      <c r="J7" s="151">
        <v>10</v>
      </c>
      <c r="M7" s="194"/>
    </row>
    <row r="8" spans="2:13" ht="29.25" customHeight="1">
      <c r="B8" s="214"/>
      <c r="C8" s="202" t="s">
        <v>104</v>
      </c>
      <c r="D8" s="200">
        <v>45562</v>
      </c>
      <c r="E8" s="201" t="str">
        <f>IF(D8="","",TEXT(D8,"(AAA)"))</f>
        <v>(金)</v>
      </c>
      <c r="F8" s="151" t="s">
        <v>81</v>
      </c>
      <c r="H8" s="151">
        <v>2023</v>
      </c>
      <c r="I8" s="151">
        <v>11</v>
      </c>
      <c r="J8" s="151">
        <v>12</v>
      </c>
      <c r="M8" s="194"/>
    </row>
    <row r="9" spans="2:13" ht="29.25" customHeight="1">
      <c r="B9" s="215"/>
      <c r="C9" s="199" t="s">
        <v>42</v>
      </c>
      <c r="D9" s="200">
        <v>45583</v>
      </c>
      <c r="E9" s="201" t="str">
        <f>IF(D9="","",TEXT(D9,"(AAA)"))</f>
        <v>(金)</v>
      </c>
      <c r="F9" s="151" t="s">
        <v>82</v>
      </c>
      <c r="H9" s="151">
        <v>2024</v>
      </c>
      <c r="I9" s="151">
        <v>13</v>
      </c>
      <c r="J9" s="151">
        <v>14</v>
      </c>
      <c r="M9" s="194"/>
    </row>
    <row r="10" spans="2:13" ht="29.25" customHeight="1">
      <c r="H10" s="151">
        <v>2025</v>
      </c>
      <c r="I10" s="151">
        <v>15</v>
      </c>
      <c r="J10" s="151">
        <v>16</v>
      </c>
      <c r="M10" s="194"/>
    </row>
    <row r="11" spans="2:13" ht="29.25" customHeight="1">
      <c r="H11" s="151">
        <v>2026</v>
      </c>
      <c r="I11" s="151">
        <v>17</v>
      </c>
      <c r="J11" s="151">
        <v>18</v>
      </c>
      <c r="M11" s="194"/>
    </row>
    <row r="12" spans="2:13" ht="29.25" customHeight="1">
      <c r="H12" s="151">
        <v>2027</v>
      </c>
      <c r="I12" s="151">
        <v>19</v>
      </c>
      <c r="J12" s="151">
        <v>20</v>
      </c>
      <c r="M12" s="194"/>
    </row>
    <row r="13" spans="2:13" ht="29.25" customHeight="1">
      <c r="H13" s="151">
        <v>2028</v>
      </c>
      <c r="I13" s="151">
        <v>21</v>
      </c>
      <c r="J13" s="151">
        <v>22</v>
      </c>
      <c r="M13" s="194"/>
    </row>
    <row r="14" spans="2:13" ht="29.25" customHeight="1">
      <c r="H14" s="151">
        <v>2029</v>
      </c>
      <c r="I14" s="151">
        <v>23</v>
      </c>
      <c r="J14" s="151">
        <v>24</v>
      </c>
      <c r="M14" s="194"/>
    </row>
    <row r="15" spans="2:13" ht="29.25" customHeight="1">
      <c r="H15" s="151">
        <v>2030</v>
      </c>
      <c r="I15" s="151">
        <v>25</v>
      </c>
      <c r="J15" s="151">
        <v>26</v>
      </c>
      <c r="M15" s="194"/>
    </row>
    <row r="16" spans="2:13" ht="29.25" customHeight="1">
      <c r="H16" s="151">
        <v>2031</v>
      </c>
      <c r="I16" s="151">
        <v>27</v>
      </c>
      <c r="J16" s="151">
        <v>28</v>
      </c>
      <c r="M16" s="194"/>
    </row>
    <row r="17" spans="8:13" ht="29.25" customHeight="1">
      <c r="H17" s="151">
        <v>2032</v>
      </c>
      <c r="I17" s="151">
        <v>29</v>
      </c>
      <c r="J17" s="151">
        <v>30</v>
      </c>
      <c r="M17" s="194"/>
    </row>
    <row r="18" spans="8:13" ht="29.25" customHeight="1">
      <c r="H18" s="151">
        <v>2033</v>
      </c>
      <c r="I18" s="151">
        <v>31</v>
      </c>
      <c r="J18" s="151">
        <v>32</v>
      </c>
      <c r="M18" s="194"/>
    </row>
    <row r="19" spans="8:13" ht="29.25" customHeight="1">
      <c r="H19" s="151">
        <v>2034</v>
      </c>
      <c r="I19" s="151">
        <v>33</v>
      </c>
      <c r="J19" s="151">
        <v>34</v>
      </c>
      <c r="M19" s="194"/>
    </row>
    <row r="20" spans="8:13" ht="29.25" customHeight="1">
      <c r="H20" s="151">
        <v>2035</v>
      </c>
      <c r="I20" s="151">
        <v>35</v>
      </c>
      <c r="J20" s="151">
        <v>36</v>
      </c>
      <c r="M20" s="194"/>
    </row>
    <row r="21" spans="8:13" ht="29.25" customHeight="1">
      <c r="H21" s="151">
        <v>2036</v>
      </c>
      <c r="I21" s="151">
        <v>37</v>
      </c>
      <c r="J21" s="151">
        <v>38</v>
      </c>
      <c r="M21" s="194"/>
    </row>
    <row r="22" spans="8:13" ht="29.25" customHeight="1">
      <c r="M22" s="194"/>
    </row>
    <row r="23" spans="8:13" ht="29.25" customHeight="1">
      <c r="M23" s="194"/>
    </row>
    <row r="24" spans="8:13" ht="29.25" customHeight="1">
      <c r="M24" s="194"/>
    </row>
    <row r="25" spans="8:13" ht="29.25" customHeight="1">
      <c r="M25" s="194"/>
    </row>
    <row r="26" spans="8:13" ht="29.25" customHeight="1">
      <c r="M26" s="194"/>
    </row>
    <row r="27" spans="8:13" ht="29.25" customHeight="1">
      <c r="M27" s="194"/>
    </row>
    <row r="28" spans="8:13" ht="29.25" customHeight="1">
      <c r="M28" s="194"/>
    </row>
    <row r="29" spans="8:13" ht="29.25" customHeight="1">
      <c r="M29" s="194"/>
    </row>
    <row r="30" spans="8:13" ht="29.25" customHeight="1">
      <c r="M30" s="194"/>
    </row>
    <row r="31" spans="8:13" ht="29.25" customHeight="1">
      <c r="M31" s="194"/>
    </row>
    <row r="32" spans="8:13" ht="29.25" customHeight="1">
      <c r="M32" s="194"/>
    </row>
    <row r="33" spans="13:13" ht="29.25" customHeight="1">
      <c r="M33" s="194"/>
    </row>
    <row r="34" spans="13:13" ht="29.25" customHeight="1">
      <c r="M34" s="194"/>
    </row>
    <row r="35" spans="13:13" ht="29.25" customHeight="1">
      <c r="M35" s="194"/>
    </row>
    <row r="36" spans="13:13" ht="29.25" customHeight="1">
      <c r="M36" s="194"/>
    </row>
    <row r="37" spans="13:13" ht="29.25" customHeight="1">
      <c r="M37" s="194"/>
    </row>
    <row r="38" spans="13:13" ht="29.25" customHeight="1">
      <c r="M38" s="194"/>
    </row>
    <row r="39" spans="13:13" ht="29.25" customHeight="1">
      <c r="M39" s="194"/>
    </row>
    <row r="40" spans="13:13" ht="29.25" customHeight="1">
      <c r="M40" s="194"/>
    </row>
    <row r="41" spans="13:13" ht="29.25" customHeight="1">
      <c r="M41" s="194"/>
    </row>
    <row r="42" spans="13:13" ht="29.25" customHeight="1">
      <c r="M42" s="194"/>
    </row>
    <row r="43" spans="13:13" ht="29.25" customHeight="1">
      <c r="M43" s="194"/>
    </row>
    <row r="44" spans="13:13" ht="29.25" customHeight="1">
      <c r="M44" s="194"/>
    </row>
    <row r="45" spans="13:13" ht="29.25" customHeight="1">
      <c r="M45" s="194"/>
    </row>
    <row r="46" spans="13:13" ht="29.25" customHeight="1">
      <c r="M46" s="194"/>
    </row>
    <row r="47" spans="13:13" ht="29.25" customHeight="1">
      <c r="M47" s="194"/>
    </row>
    <row r="48" spans="13:13" ht="29.25" customHeight="1">
      <c r="M48" s="194"/>
    </row>
    <row r="49" spans="13:13" ht="29.25" customHeight="1">
      <c r="M49" s="194"/>
    </row>
    <row r="50" spans="13:13" ht="29.25" customHeight="1">
      <c r="M50" s="194"/>
    </row>
    <row r="51" spans="13:13" ht="29.25" customHeight="1">
      <c r="M51" s="194"/>
    </row>
    <row r="52" spans="13:13" ht="29.25" customHeight="1">
      <c r="M52" s="194"/>
    </row>
    <row r="53" spans="13:13" ht="29.25" customHeight="1">
      <c r="M53" s="194"/>
    </row>
    <row r="54" spans="13:13" ht="29.25" customHeight="1">
      <c r="M54" s="194"/>
    </row>
    <row r="55" spans="13:13" ht="29.25" customHeight="1">
      <c r="M55" s="194"/>
    </row>
    <row r="56" spans="13:13" ht="29.25" customHeight="1">
      <c r="M56" s="194"/>
    </row>
    <row r="57" spans="13:13" ht="29.25" customHeight="1">
      <c r="M57" s="194"/>
    </row>
    <row r="58" spans="13:13" ht="29.25" customHeight="1">
      <c r="M58" s="194"/>
    </row>
    <row r="59" spans="13:13" ht="29.25" customHeight="1">
      <c r="M59" s="194"/>
    </row>
    <row r="60" spans="13:13" ht="29.25" customHeight="1">
      <c r="M60" s="194"/>
    </row>
    <row r="61" spans="13:13" ht="29.25" customHeight="1">
      <c r="M61" s="194"/>
    </row>
    <row r="62" spans="13:13" ht="29.25" customHeight="1">
      <c r="M62" s="194"/>
    </row>
    <row r="63" spans="13:13" ht="29.25" customHeight="1">
      <c r="M63" s="194"/>
    </row>
    <row r="64" spans="13:13" ht="29.25" customHeight="1">
      <c r="M64" s="194"/>
    </row>
    <row r="65" spans="13:13" ht="29.25" customHeight="1">
      <c r="M65" s="194"/>
    </row>
    <row r="66" spans="13:13" ht="29.25" customHeight="1">
      <c r="M66" s="194"/>
    </row>
    <row r="67" spans="13:13" ht="29.25" customHeight="1">
      <c r="M67" s="194"/>
    </row>
    <row r="68" spans="13:13" ht="29.25" customHeight="1">
      <c r="M68" s="194"/>
    </row>
    <row r="69" spans="13:13" ht="29.25" customHeight="1">
      <c r="M69" s="194"/>
    </row>
    <row r="70" spans="13:13" ht="29.25" customHeight="1">
      <c r="M70" s="194"/>
    </row>
    <row r="71" spans="13:13" ht="29.25" customHeight="1">
      <c r="M71" s="194"/>
    </row>
    <row r="72" spans="13:13" ht="29.25" customHeight="1">
      <c r="M72" s="194"/>
    </row>
    <row r="73" spans="13:13" ht="29.25" customHeight="1">
      <c r="M73" s="194"/>
    </row>
    <row r="74" spans="13:13" ht="29.25" customHeight="1">
      <c r="M74" s="194"/>
    </row>
    <row r="75" spans="13:13" ht="29.25" customHeight="1">
      <c r="M75" s="194"/>
    </row>
    <row r="76" spans="13:13" ht="29.25" customHeight="1">
      <c r="M76" s="194"/>
    </row>
    <row r="77" spans="13:13" ht="29.25" customHeight="1">
      <c r="M77" s="194"/>
    </row>
    <row r="78" spans="13:13" ht="29.25" customHeight="1">
      <c r="M78" s="194"/>
    </row>
    <row r="79" spans="13:13" ht="29.25" customHeight="1">
      <c r="M79" s="194"/>
    </row>
    <row r="80" spans="13:13" ht="29.25" customHeight="1">
      <c r="M80" s="194"/>
    </row>
    <row r="81" spans="13:13" ht="29.25" customHeight="1">
      <c r="M81" s="194"/>
    </row>
    <row r="82" spans="13:13" ht="29.25" customHeight="1">
      <c r="M82" s="194"/>
    </row>
    <row r="83" spans="13:13" ht="29.25" customHeight="1">
      <c r="M83" s="194"/>
    </row>
    <row r="84" spans="13:13" ht="29.25" customHeight="1">
      <c r="M84" s="194"/>
    </row>
    <row r="85" spans="13:13" ht="29.25" customHeight="1">
      <c r="M85" s="194"/>
    </row>
    <row r="86" spans="13:13" ht="29.25" customHeight="1">
      <c r="M86" s="194"/>
    </row>
    <row r="87" spans="13:13" ht="29.25" customHeight="1">
      <c r="M87" s="194"/>
    </row>
    <row r="88" spans="13:13" ht="29.25" customHeight="1">
      <c r="M88" s="194"/>
    </row>
    <row r="89" spans="13:13" ht="29.25" customHeight="1">
      <c r="M89" s="194"/>
    </row>
    <row r="90" spans="13:13" ht="29.25" customHeight="1">
      <c r="M90" s="194"/>
    </row>
    <row r="91" spans="13:13" ht="29.25" customHeight="1">
      <c r="M91" s="194"/>
    </row>
    <row r="92" spans="13:13" ht="29.25" customHeight="1">
      <c r="M92" s="194"/>
    </row>
    <row r="93" spans="13:13" ht="29.25" customHeight="1">
      <c r="M93" s="194"/>
    </row>
    <row r="94" spans="13:13" ht="29.25" customHeight="1">
      <c r="M94" s="194"/>
    </row>
    <row r="95" spans="13:13" ht="29.25" customHeight="1">
      <c r="M95" s="194"/>
    </row>
    <row r="96" spans="13:13" ht="29.25" customHeight="1">
      <c r="M96" s="194"/>
    </row>
    <row r="97" spans="13:13" ht="29.25" customHeight="1">
      <c r="M97" s="194"/>
    </row>
    <row r="98" spans="13:13" ht="29.25" customHeight="1">
      <c r="M98" s="194"/>
    </row>
    <row r="99" spans="13:13" ht="29.25" customHeight="1">
      <c r="M99" s="194"/>
    </row>
    <row r="100" spans="13:13" ht="29.25" customHeight="1">
      <c r="M100" s="194"/>
    </row>
    <row r="101" spans="13:13" ht="29.25" customHeight="1">
      <c r="M101" s="194"/>
    </row>
    <row r="102" spans="13:13" ht="29.25" customHeight="1">
      <c r="M102" s="194"/>
    </row>
    <row r="103" spans="13:13" ht="29.25" customHeight="1">
      <c r="M103" s="194"/>
    </row>
    <row r="104" spans="13:13" ht="29.25" customHeight="1">
      <c r="M104" s="194"/>
    </row>
    <row r="105" spans="13:13" ht="29.25" customHeight="1">
      <c r="M105" s="194"/>
    </row>
    <row r="106" spans="13:13" ht="29.25" customHeight="1">
      <c r="M106" s="194"/>
    </row>
    <row r="107" spans="13:13" ht="29.25" customHeight="1">
      <c r="M107" s="194"/>
    </row>
    <row r="108" spans="13:13" ht="29.25" customHeight="1">
      <c r="M108" s="194"/>
    </row>
    <row r="109" spans="13:13" ht="29.25" customHeight="1">
      <c r="M109" s="194"/>
    </row>
    <row r="110" spans="13:13" ht="29.25" customHeight="1">
      <c r="M110" s="194"/>
    </row>
    <row r="111" spans="13:13" ht="29.25" customHeight="1">
      <c r="M111" s="194"/>
    </row>
    <row r="112" spans="13:13" ht="29.25" customHeight="1">
      <c r="M112" s="194"/>
    </row>
    <row r="113" spans="13:13" ht="29.25" customHeight="1">
      <c r="M113" s="194"/>
    </row>
    <row r="114" spans="13:13" ht="29.25" customHeight="1">
      <c r="M114" s="194"/>
    </row>
    <row r="115" spans="13:13" ht="29.25" customHeight="1">
      <c r="M115" s="194"/>
    </row>
    <row r="116" spans="13:13" ht="29.25" customHeight="1">
      <c r="M116" s="194"/>
    </row>
    <row r="117" spans="13:13" ht="29.25" customHeight="1">
      <c r="M117" s="194"/>
    </row>
    <row r="118" spans="13:13" ht="29.25" customHeight="1">
      <c r="M118" s="194"/>
    </row>
    <row r="119" spans="13:13" ht="29.25" customHeight="1">
      <c r="M119" s="194"/>
    </row>
    <row r="120" spans="13:13" ht="29.25" customHeight="1">
      <c r="M120" s="194"/>
    </row>
    <row r="121" spans="13:13" ht="29.25" customHeight="1">
      <c r="M121" s="194"/>
    </row>
    <row r="122" spans="13:13" ht="29.25" customHeight="1">
      <c r="M122" s="194"/>
    </row>
    <row r="123" spans="13:13" ht="29.25" customHeight="1">
      <c r="M123" s="194"/>
    </row>
    <row r="124" spans="13:13" ht="29.25" customHeight="1">
      <c r="M124" s="194"/>
    </row>
    <row r="125" spans="13:13" ht="29.25" customHeight="1">
      <c r="M125" s="194"/>
    </row>
    <row r="126" spans="13:13" ht="29.25" customHeight="1">
      <c r="M126" s="194"/>
    </row>
    <row r="127" spans="13:13" ht="29.25" customHeight="1">
      <c r="M127" s="194"/>
    </row>
    <row r="128" spans="13:13" ht="29.25" customHeight="1">
      <c r="M128" s="194"/>
    </row>
    <row r="129" spans="13:13" ht="29.25" customHeight="1">
      <c r="M129" s="194"/>
    </row>
    <row r="130" spans="13:13" ht="29.25" customHeight="1">
      <c r="M130" s="194"/>
    </row>
    <row r="131" spans="13:13" ht="29.25" customHeight="1">
      <c r="M131" s="194"/>
    </row>
    <row r="132" spans="13:13" ht="29.25" customHeight="1">
      <c r="M132" s="194"/>
    </row>
    <row r="133" spans="13:13" ht="29.25" customHeight="1">
      <c r="M133" s="194"/>
    </row>
    <row r="134" spans="13:13" ht="29.25" customHeight="1">
      <c r="M134" s="194"/>
    </row>
    <row r="135" spans="13:13" ht="29.25" customHeight="1">
      <c r="M135" s="194"/>
    </row>
    <row r="136" spans="13:13" ht="29.25" customHeight="1">
      <c r="M136" s="194"/>
    </row>
    <row r="137" spans="13:13" ht="29.25" customHeight="1">
      <c r="M137" s="194"/>
    </row>
    <row r="138" spans="13:13" ht="29.25" customHeight="1">
      <c r="M138" s="194"/>
    </row>
    <row r="139" spans="13:13" ht="29.25" customHeight="1">
      <c r="M139" s="194"/>
    </row>
    <row r="140" spans="13:13" ht="29.25" customHeight="1">
      <c r="M140" s="194"/>
    </row>
    <row r="141" spans="13:13" ht="29.25" customHeight="1">
      <c r="M141" s="194"/>
    </row>
    <row r="142" spans="13:13" ht="29.25" customHeight="1">
      <c r="M142" s="194"/>
    </row>
    <row r="143" spans="13:13" ht="29.25" customHeight="1">
      <c r="M143" s="194"/>
    </row>
    <row r="144" spans="13:13" ht="29.25" customHeight="1">
      <c r="M144" s="194"/>
    </row>
    <row r="145" spans="13:13" ht="29.25" customHeight="1">
      <c r="M145" s="194"/>
    </row>
    <row r="146" spans="13:13" ht="29.25" customHeight="1">
      <c r="M146" s="194"/>
    </row>
    <row r="147" spans="13:13" ht="29.25" customHeight="1">
      <c r="M147" s="194"/>
    </row>
    <row r="148" spans="13:13" ht="29.25" customHeight="1">
      <c r="M148" s="194"/>
    </row>
    <row r="149" spans="13:13" ht="29.25" customHeight="1">
      <c r="M149" s="194"/>
    </row>
    <row r="150" spans="13:13" ht="29.25" customHeight="1">
      <c r="M150" s="194"/>
    </row>
    <row r="151" spans="13:13" ht="29.25" customHeight="1">
      <c r="M151" s="194"/>
    </row>
    <row r="152" spans="13:13" ht="29.25" customHeight="1">
      <c r="M152" s="194"/>
    </row>
    <row r="153" spans="13:13" ht="29.25" customHeight="1">
      <c r="M153" s="194"/>
    </row>
    <row r="154" spans="13:13" ht="29.25" customHeight="1">
      <c r="M154" s="194"/>
    </row>
    <row r="155" spans="13:13" ht="29.25" customHeight="1">
      <c r="M155" s="194"/>
    </row>
    <row r="156" spans="13:13" ht="29.25" customHeight="1">
      <c r="M156" s="194"/>
    </row>
    <row r="157" spans="13:13" ht="29.25" customHeight="1">
      <c r="M157" s="194"/>
    </row>
    <row r="158" spans="13:13" ht="29.25" customHeight="1">
      <c r="M158" s="194"/>
    </row>
    <row r="159" spans="13:13" ht="29.25" customHeight="1">
      <c r="M159" s="194"/>
    </row>
    <row r="160" spans="13:13" ht="29.25" customHeight="1">
      <c r="M160" s="194"/>
    </row>
    <row r="161" spans="13:13" ht="29.25" customHeight="1">
      <c r="M161" s="194"/>
    </row>
    <row r="162" spans="13:13" ht="29.25" customHeight="1">
      <c r="M162" s="194"/>
    </row>
    <row r="163" spans="13:13" ht="29.25" customHeight="1">
      <c r="M163" s="194"/>
    </row>
    <row r="164" spans="13:13" ht="29.25" customHeight="1">
      <c r="M164" s="194"/>
    </row>
    <row r="165" spans="13:13" ht="29.25" customHeight="1">
      <c r="M165" s="194"/>
    </row>
    <row r="166" spans="13:13" ht="29.25" customHeight="1">
      <c r="M166" s="194"/>
    </row>
    <row r="167" spans="13:13" ht="29.25" customHeight="1">
      <c r="M167" s="194"/>
    </row>
    <row r="168" spans="13:13" ht="29.25" customHeight="1">
      <c r="M168" s="194"/>
    </row>
    <row r="169" spans="13:13" ht="29.25" customHeight="1">
      <c r="M169" s="194"/>
    </row>
    <row r="170" spans="13:13" ht="29.25" customHeight="1">
      <c r="M170" s="194"/>
    </row>
    <row r="171" spans="13:13" ht="29.25" customHeight="1">
      <c r="M171" s="194"/>
    </row>
    <row r="172" spans="13:13" ht="29.25" customHeight="1">
      <c r="M172" s="194"/>
    </row>
    <row r="173" spans="13:13" ht="29.25" customHeight="1">
      <c r="M173" s="194"/>
    </row>
    <row r="174" spans="13:13" ht="29.25" customHeight="1">
      <c r="M174" s="194"/>
    </row>
    <row r="175" spans="13:13" ht="29.25" customHeight="1">
      <c r="M175" s="194"/>
    </row>
    <row r="176" spans="13:13" ht="29.25" customHeight="1">
      <c r="M176" s="194"/>
    </row>
    <row r="177" spans="13:13" ht="29.25" customHeight="1">
      <c r="M177" s="194"/>
    </row>
    <row r="178" spans="13:13" ht="29.25" customHeight="1">
      <c r="M178" s="194"/>
    </row>
    <row r="179" spans="13:13" ht="29.25" customHeight="1">
      <c r="M179" s="194"/>
    </row>
    <row r="180" spans="13:13" ht="29.25" customHeight="1">
      <c r="M180" s="194"/>
    </row>
    <row r="181" spans="13:13" ht="29.25" customHeight="1">
      <c r="M181" s="194"/>
    </row>
    <row r="182" spans="13:13" ht="29.25" customHeight="1">
      <c r="M182" s="194"/>
    </row>
    <row r="183" spans="13:13" ht="29.25" customHeight="1">
      <c r="M183" s="194"/>
    </row>
    <row r="184" spans="13:13" ht="29.25" customHeight="1">
      <c r="M184" s="194"/>
    </row>
    <row r="185" spans="13:13" ht="29.25" customHeight="1">
      <c r="M185" s="194"/>
    </row>
    <row r="186" spans="13:13" ht="29.25" customHeight="1">
      <c r="M186" s="194"/>
    </row>
    <row r="187" spans="13:13" ht="29.25" customHeight="1">
      <c r="M187" s="194"/>
    </row>
    <row r="188" spans="13:13" ht="29.25" customHeight="1">
      <c r="M188" s="194"/>
    </row>
    <row r="189" spans="13:13" ht="29.25" customHeight="1">
      <c r="M189" s="194"/>
    </row>
    <row r="190" spans="13:13" ht="29.25" customHeight="1">
      <c r="M190" s="194"/>
    </row>
    <row r="191" spans="13:13" ht="29.25" customHeight="1">
      <c r="M191" s="194"/>
    </row>
    <row r="192" spans="13:13" ht="29.25" customHeight="1">
      <c r="M192" s="194"/>
    </row>
    <row r="193" spans="13:13" ht="29.25" customHeight="1">
      <c r="M193" s="194"/>
    </row>
    <row r="194" spans="13:13" ht="29.25" customHeight="1">
      <c r="M194" s="194"/>
    </row>
    <row r="195" spans="13:13" ht="29.25" customHeight="1">
      <c r="M195" s="194"/>
    </row>
    <row r="196" spans="13:13" ht="29.25" customHeight="1">
      <c r="M196" s="194"/>
    </row>
    <row r="197" spans="13:13" ht="29.25" customHeight="1">
      <c r="M197" s="194"/>
    </row>
    <row r="198" spans="13:13" ht="29.25" customHeight="1">
      <c r="M198" s="194"/>
    </row>
    <row r="199" spans="13:13" ht="29.25" customHeight="1">
      <c r="M199" s="194"/>
    </row>
    <row r="200" spans="13:13" ht="29.25" customHeight="1">
      <c r="M200" s="194"/>
    </row>
    <row r="201" spans="13:13" ht="29.25" customHeight="1">
      <c r="M201" s="194"/>
    </row>
    <row r="202" spans="13:13" ht="29.25" customHeight="1">
      <c r="M202" s="194"/>
    </row>
    <row r="203" spans="13:13" ht="29.25" customHeight="1">
      <c r="M203" s="194"/>
    </row>
    <row r="204" spans="13:13" ht="29.25" customHeight="1">
      <c r="M204" s="194"/>
    </row>
    <row r="205" spans="13:13" ht="29.25" customHeight="1">
      <c r="M205" s="194"/>
    </row>
    <row r="206" spans="13:13" ht="29.25" customHeight="1">
      <c r="M206" s="194"/>
    </row>
    <row r="207" spans="13:13" ht="29.25" customHeight="1">
      <c r="M207" s="194"/>
    </row>
    <row r="208" spans="13:13" ht="29.25" customHeight="1">
      <c r="M208" s="194"/>
    </row>
    <row r="209" spans="13:13" ht="29.25" customHeight="1">
      <c r="M209" s="194"/>
    </row>
    <row r="210" spans="13:13" ht="29.25" customHeight="1">
      <c r="M210" s="194"/>
    </row>
    <row r="211" spans="13:13" ht="29.25" customHeight="1">
      <c r="M211" s="194"/>
    </row>
    <row r="212" spans="13:13" ht="29.25" customHeight="1">
      <c r="M212" s="194"/>
    </row>
    <row r="213" spans="13:13" ht="29.25" customHeight="1">
      <c r="M213" s="194"/>
    </row>
    <row r="214" spans="13:13" ht="29.25" customHeight="1">
      <c r="M214" s="194"/>
    </row>
    <row r="215" spans="13:13" ht="29.25" customHeight="1">
      <c r="M215" s="194"/>
    </row>
    <row r="216" spans="13:13" ht="29.25" customHeight="1">
      <c r="M216" s="194"/>
    </row>
    <row r="217" spans="13:13" ht="29.25" customHeight="1">
      <c r="M217" s="194"/>
    </row>
    <row r="218" spans="13:13" ht="29.25" customHeight="1">
      <c r="M218" s="194"/>
    </row>
    <row r="219" spans="13:13" ht="29.25" customHeight="1">
      <c r="M219" s="194"/>
    </row>
    <row r="220" spans="13:13" ht="29.25" customHeight="1">
      <c r="M220" s="194"/>
    </row>
    <row r="221" spans="13:13" ht="29.25" customHeight="1">
      <c r="M221" s="194"/>
    </row>
    <row r="222" spans="13:13" ht="29.25" customHeight="1">
      <c r="M222" s="194"/>
    </row>
    <row r="223" spans="13:13" ht="29.25" customHeight="1">
      <c r="M223" s="194"/>
    </row>
    <row r="224" spans="13:13" ht="29.25" customHeight="1">
      <c r="M224" s="194"/>
    </row>
    <row r="225" spans="13:13" ht="29.25" customHeight="1">
      <c r="M225" s="194"/>
    </row>
    <row r="226" spans="13:13" ht="29.25" customHeight="1">
      <c r="M226" s="194"/>
    </row>
    <row r="227" spans="13:13" ht="29.25" customHeight="1">
      <c r="M227" s="194"/>
    </row>
    <row r="228" spans="13:13" ht="29.25" customHeight="1">
      <c r="M228" s="194"/>
    </row>
    <row r="229" spans="13:13" ht="29.25" customHeight="1">
      <c r="M229" s="194"/>
    </row>
    <row r="230" spans="13:13" ht="29.25" customHeight="1">
      <c r="M230" s="194"/>
    </row>
    <row r="231" spans="13:13" ht="29.25" customHeight="1">
      <c r="M231" s="194"/>
    </row>
    <row r="232" spans="13:13" ht="29.25" customHeight="1">
      <c r="M232" s="194"/>
    </row>
    <row r="233" spans="13:13" ht="29.25" customHeight="1">
      <c r="M233" s="194"/>
    </row>
    <row r="234" spans="13:13" ht="29.25" customHeight="1">
      <c r="M234" s="194"/>
    </row>
    <row r="235" spans="13:13" ht="29.25" customHeight="1">
      <c r="M235" s="194"/>
    </row>
    <row r="236" spans="13:13" ht="29.25" customHeight="1">
      <c r="M236" s="194"/>
    </row>
    <row r="237" spans="13:13" ht="29.25" customHeight="1">
      <c r="M237" s="194"/>
    </row>
    <row r="238" spans="13:13" ht="29.25" customHeight="1">
      <c r="M238" s="194"/>
    </row>
    <row r="239" spans="13:13" ht="29.25" customHeight="1">
      <c r="M239" s="194"/>
    </row>
    <row r="240" spans="13:13" ht="29.25" customHeight="1">
      <c r="M240" s="194"/>
    </row>
    <row r="241" spans="13:13" ht="29.25" customHeight="1">
      <c r="M241" s="194"/>
    </row>
    <row r="242" spans="13:13" ht="29.25" customHeight="1">
      <c r="M242" s="194"/>
    </row>
    <row r="243" spans="13:13" ht="29.25" customHeight="1">
      <c r="M243" s="194"/>
    </row>
    <row r="244" spans="13:13" ht="29.25" customHeight="1">
      <c r="M244" s="194"/>
    </row>
    <row r="245" spans="13:13" ht="29.25" customHeight="1">
      <c r="M245" s="194"/>
    </row>
    <row r="246" spans="13:13" ht="29.25" customHeight="1">
      <c r="M246" s="194"/>
    </row>
    <row r="247" spans="13:13" ht="29.25" customHeight="1">
      <c r="M247" s="194"/>
    </row>
    <row r="248" spans="13:13" ht="29.25" customHeight="1">
      <c r="M248" s="194"/>
    </row>
    <row r="249" spans="13:13" ht="29.25" customHeight="1">
      <c r="M249" s="194"/>
    </row>
    <row r="250" spans="13:13" ht="29.25" customHeight="1">
      <c r="M250" s="194"/>
    </row>
    <row r="251" spans="13:13" ht="29.25" customHeight="1">
      <c r="M251" s="194"/>
    </row>
    <row r="252" spans="13:13" ht="29.25" customHeight="1">
      <c r="M252" s="194"/>
    </row>
    <row r="253" spans="13:13" ht="29.25" customHeight="1">
      <c r="M253" s="194"/>
    </row>
    <row r="254" spans="13:13" ht="29.25" customHeight="1">
      <c r="M254" s="194"/>
    </row>
    <row r="255" spans="13:13" ht="29.25" customHeight="1">
      <c r="M255" s="194"/>
    </row>
    <row r="256" spans="13:13" ht="29.25" customHeight="1">
      <c r="M256" s="194"/>
    </row>
    <row r="257" spans="13:13" ht="29.25" customHeight="1">
      <c r="M257" s="194"/>
    </row>
    <row r="258" spans="13:13" ht="29.25" customHeight="1">
      <c r="M258" s="194"/>
    </row>
    <row r="259" spans="13:13" ht="29.25" customHeight="1">
      <c r="M259" s="194"/>
    </row>
    <row r="260" spans="13:13" ht="29.25" customHeight="1">
      <c r="M260" s="194"/>
    </row>
    <row r="261" spans="13:13" ht="29.25" customHeight="1">
      <c r="M261" s="194"/>
    </row>
    <row r="262" spans="13:13" ht="29.25" customHeight="1">
      <c r="M262" s="194"/>
    </row>
    <row r="263" spans="13:13" ht="29.25" customHeight="1">
      <c r="M263" s="194"/>
    </row>
    <row r="264" spans="13:13" ht="29.25" customHeight="1">
      <c r="M264" s="194"/>
    </row>
    <row r="265" spans="13:13" ht="29.25" customHeight="1">
      <c r="M265" s="194"/>
    </row>
    <row r="266" spans="13:13" ht="29.25" customHeight="1">
      <c r="M266" s="194"/>
    </row>
    <row r="267" spans="13:13" ht="29.25" customHeight="1">
      <c r="M267" s="194"/>
    </row>
    <row r="268" spans="13:13" ht="29.25" customHeight="1">
      <c r="M268" s="194"/>
    </row>
    <row r="269" spans="13:13" ht="29.25" customHeight="1">
      <c r="M269" s="194"/>
    </row>
    <row r="270" spans="13:13" ht="29.25" customHeight="1">
      <c r="M270" s="194"/>
    </row>
    <row r="271" spans="13:13" ht="29.25" customHeight="1">
      <c r="M271" s="194"/>
    </row>
    <row r="272" spans="13:13" ht="29.25" customHeight="1">
      <c r="M272" s="194"/>
    </row>
    <row r="273" spans="13:13" ht="29.25" customHeight="1">
      <c r="M273" s="194"/>
    </row>
    <row r="274" spans="13:13" ht="29.25" customHeight="1">
      <c r="M274" s="194"/>
    </row>
    <row r="275" spans="13:13" ht="29.25" customHeight="1">
      <c r="M275" s="194"/>
    </row>
    <row r="276" spans="13:13" ht="29.25" customHeight="1">
      <c r="M276" s="194"/>
    </row>
    <row r="277" spans="13:13" ht="29.25" customHeight="1">
      <c r="M277" s="194"/>
    </row>
    <row r="278" spans="13:13" ht="29.25" customHeight="1">
      <c r="M278" s="194"/>
    </row>
    <row r="279" spans="13:13" ht="29.25" customHeight="1">
      <c r="M279" s="194"/>
    </row>
    <row r="280" spans="13:13" ht="29.25" customHeight="1">
      <c r="M280" s="194"/>
    </row>
    <row r="281" spans="13:13" ht="29.25" customHeight="1">
      <c r="M281" s="194"/>
    </row>
    <row r="282" spans="13:13" ht="29.25" customHeight="1">
      <c r="M282" s="194"/>
    </row>
    <row r="283" spans="13:13" ht="29.25" customHeight="1">
      <c r="M283" s="194"/>
    </row>
    <row r="284" spans="13:13" ht="29.25" customHeight="1">
      <c r="M284" s="194"/>
    </row>
    <row r="285" spans="13:13" ht="29.25" customHeight="1">
      <c r="M285" s="194"/>
    </row>
    <row r="286" spans="13:13" ht="29.25" customHeight="1">
      <c r="M286" s="194"/>
    </row>
    <row r="287" spans="13:13" ht="29.25" customHeight="1">
      <c r="M287" s="194"/>
    </row>
    <row r="288" spans="13:13" ht="29.25" customHeight="1">
      <c r="M288" s="194"/>
    </row>
    <row r="289" spans="13:13" ht="29.25" customHeight="1">
      <c r="M289" s="194"/>
    </row>
    <row r="290" spans="13:13" ht="29.25" customHeight="1">
      <c r="M290" s="194"/>
    </row>
    <row r="291" spans="13:13" ht="29.25" customHeight="1">
      <c r="M291" s="194"/>
    </row>
    <row r="292" spans="13:13" ht="29.25" customHeight="1">
      <c r="M292" s="194"/>
    </row>
    <row r="293" spans="13:13" ht="29.25" customHeight="1">
      <c r="M293" s="194"/>
    </row>
    <row r="294" spans="13:13" ht="29.25" customHeight="1">
      <c r="M294" s="194"/>
    </row>
    <row r="295" spans="13:13" ht="29.25" customHeight="1">
      <c r="M295" s="194"/>
    </row>
    <row r="296" spans="13:13" ht="29.25" customHeight="1">
      <c r="M296" s="194"/>
    </row>
    <row r="297" spans="13:13" ht="29.25" customHeight="1">
      <c r="M297" s="194"/>
    </row>
    <row r="298" spans="13:13" ht="29.25" customHeight="1">
      <c r="M298" s="194"/>
    </row>
    <row r="299" spans="13:13" ht="29.25" customHeight="1">
      <c r="M299" s="194"/>
    </row>
    <row r="300" spans="13:13" ht="29.25" customHeight="1">
      <c r="M300" s="194"/>
    </row>
    <row r="301" spans="13:13" ht="29.25" customHeight="1">
      <c r="M301" s="194"/>
    </row>
    <row r="302" spans="13:13" ht="29.25" customHeight="1">
      <c r="M302" s="194"/>
    </row>
    <row r="303" spans="13:13" ht="29.25" customHeight="1">
      <c r="M303" s="194"/>
    </row>
    <row r="304" spans="13:13" ht="29.25" customHeight="1">
      <c r="M304" s="194"/>
    </row>
    <row r="305" spans="13:13" ht="29.25" customHeight="1">
      <c r="M305" s="194"/>
    </row>
    <row r="306" spans="13:13" ht="29.25" customHeight="1">
      <c r="M306" s="194"/>
    </row>
    <row r="307" spans="13:13" ht="29.25" customHeight="1">
      <c r="M307" s="194"/>
    </row>
    <row r="308" spans="13:13" ht="29.25" customHeight="1">
      <c r="M308" s="194"/>
    </row>
    <row r="309" spans="13:13" ht="29.25" customHeight="1">
      <c r="M309" s="194"/>
    </row>
    <row r="310" spans="13:13" ht="29.25" customHeight="1">
      <c r="M310" s="194"/>
    </row>
    <row r="311" spans="13:13" ht="29.25" customHeight="1">
      <c r="M311" s="194"/>
    </row>
    <row r="312" spans="13:13" ht="29.25" customHeight="1">
      <c r="M312" s="194"/>
    </row>
    <row r="313" spans="13:13" ht="29.25" customHeight="1">
      <c r="M313" s="194"/>
    </row>
    <row r="314" spans="13:13" ht="29.25" customHeight="1">
      <c r="M314" s="194"/>
    </row>
    <row r="315" spans="13:13" ht="29.25" customHeight="1">
      <c r="M315" s="194"/>
    </row>
    <row r="316" spans="13:13" ht="29.25" customHeight="1">
      <c r="M316" s="194"/>
    </row>
    <row r="317" spans="13:13" ht="29.25" customHeight="1">
      <c r="M317" s="194"/>
    </row>
    <row r="318" spans="13:13" ht="29.25" customHeight="1">
      <c r="M318" s="194"/>
    </row>
    <row r="319" spans="13:13" ht="29.25" customHeight="1">
      <c r="M319" s="194"/>
    </row>
    <row r="320" spans="13:13" ht="29.25" customHeight="1">
      <c r="M320" s="194"/>
    </row>
    <row r="321" spans="13:13" ht="29.25" customHeight="1">
      <c r="M321" s="194"/>
    </row>
    <row r="322" spans="13:13" ht="29.25" customHeight="1">
      <c r="M322" s="194"/>
    </row>
    <row r="323" spans="13:13" ht="29.25" customHeight="1">
      <c r="M323" s="194"/>
    </row>
    <row r="324" spans="13:13" ht="29.25" customHeight="1">
      <c r="M324" s="194"/>
    </row>
    <row r="325" spans="13:13" ht="29.25" customHeight="1">
      <c r="M325" s="194"/>
    </row>
    <row r="326" spans="13:13" ht="29.25" customHeight="1">
      <c r="M326" s="194"/>
    </row>
    <row r="327" spans="13:13" ht="29.25" customHeight="1">
      <c r="M327" s="194"/>
    </row>
    <row r="328" spans="13:13" ht="29.25" customHeight="1">
      <c r="M328" s="194"/>
    </row>
    <row r="329" spans="13:13" ht="29.25" customHeight="1">
      <c r="M329" s="194"/>
    </row>
    <row r="330" spans="13:13" ht="29.25" customHeight="1">
      <c r="M330" s="194"/>
    </row>
    <row r="331" spans="13:13" ht="29.25" customHeight="1">
      <c r="M331" s="194"/>
    </row>
    <row r="332" spans="13:13" ht="29.25" customHeight="1">
      <c r="M332" s="194"/>
    </row>
    <row r="333" spans="13:13" ht="29.25" customHeight="1">
      <c r="M333" s="194"/>
    </row>
    <row r="334" spans="13:13" ht="29.25" customHeight="1">
      <c r="M334" s="194"/>
    </row>
    <row r="335" spans="13:13" ht="29.25" customHeight="1">
      <c r="M335" s="194"/>
    </row>
    <row r="336" spans="13:13" ht="29.25" customHeight="1">
      <c r="M336" s="194"/>
    </row>
    <row r="337" spans="13:13" ht="29.25" customHeight="1">
      <c r="M337" s="194"/>
    </row>
    <row r="338" spans="13:13" ht="29.25" customHeight="1">
      <c r="M338" s="194"/>
    </row>
    <row r="339" spans="13:13" ht="29.25" customHeight="1">
      <c r="M339" s="194"/>
    </row>
    <row r="340" spans="13:13" ht="29.25" customHeight="1">
      <c r="M340" s="194"/>
    </row>
    <row r="341" spans="13:13" ht="29.25" customHeight="1">
      <c r="M341" s="194"/>
    </row>
    <row r="342" spans="13:13" ht="29.25" customHeight="1">
      <c r="M342" s="194"/>
    </row>
    <row r="343" spans="13:13" ht="29.25" customHeight="1">
      <c r="M343" s="194"/>
    </row>
    <row r="344" spans="13:13" ht="29.25" customHeight="1">
      <c r="M344" s="194"/>
    </row>
    <row r="345" spans="13:13" ht="29.25" customHeight="1">
      <c r="M345" s="194"/>
    </row>
    <row r="346" spans="13:13" ht="29.25" customHeight="1">
      <c r="M346" s="194"/>
    </row>
    <row r="347" spans="13:13" ht="29.25" customHeight="1">
      <c r="M347" s="194"/>
    </row>
    <row r="348" spans="13:13" ht="29.25" customHeight="1">
      <c r="M348" s="194"/>
    </row>
    <row r="349" spans="13:13" ht="29.25" customHeight="1">
      <c r="M349" s="194"/>
    </row>
    <row r="350" spans="13:13" ht="29.25" customHeight="1">
      <c r="M350" s="194"/>
    </row>
    <row r="351" spans="13:13" ht="29.25" customHeight="1">
      <c r="M351" s="194"/>
    </row>
    <row r="352" spans="13:13" ht="29.25" customHeight="1">
      <c r="M352" s="194"/>
    </row>
    <row r="353" spans="13:13" ht="29.25" customHeight="1">
      <c r="M353" s="194"/>
    </row>
    <row r="354" spans="13:13" ht="29.25" customHeight="1">
      <c r="M354" s="194"/>
    </row>
    <row r="355" spans="13:13" ht="29.25" customHeight="1">
      <c r="M355" s="194"/>
    </row>
    <row r="356" spans="13:13" ht="29.25" customHeight="1">
      <c r="M356" s="194"/>
    </row>
    <row r="357" spans="13:13" ht="29.25" customHeight="1">
      <c r="M357" s="194"/>
    </row>
    <row r="358" spans="13:13" ht="29.25" customHeight="1">
      <c r="M358" s="194"/>
    </row>
    <row r="359" spans="13:13" ht="29.25" customHeight="1">
      <c r="M359" s="194"/>
    </row>
    <row r="360" spans="13:13" ht="29.25" customHeight="1">
      <c r="M360" s="194"/>
    </row>
    <row r="361" spans="13:13" ht="29.25" customHeight="1">
      <c r="M361" s="194"/>
    </row>
    <row r="362" spans="13:13" ht="29.25" customHeight="1">
      <c r="M362" s="194"/>
    </row>
    <row r="363" spans="13:13" ht="29.25" customHeight="1">
      <c r="M363" s="194"/>
    </row>
    <row r="364" spans="13:13" ht="29.25" customHeight="1">
      <c r="M364" s="194"/>
    </row>
    <row r="365" spans="13:13" ht="29.25" customHeight="1">
      <c r="M365" s="194"/>
    </row>
    <row r="366" spans="13:13" ht="29.25" customHeight="1">
      <c r="M366" s="194"/>
    </row>
    <row r="367" spans="13:13" ht="29.25" customHeight="1">
      <c r="M367" s="194"/>
    </row>
    <row r="368" spans="13:13" ht="29.25" customHeight="1">
      <c r="M368" s="194"/>
    </row>
    <row r="369" spans="13:13" ht="29.25" customHeight="1">
      <c r="M369" s="194"/>
    </row>
    <row r="370" spans="13:13" ht="29.25" customHeight="1">
      <c r="M370" s="194"/>
    </row>
    <row r="371" spans="13:13" ht="29.25" customHeight="1">
      <c r="M371" s="194"/>
    </row>
    <row r="372" spans="13:13" ht="29.25" customHeight="1">
      <c r="M372" s="194"/>
    </row>
    <row r="373" spans="13:13" ht="29.25" customHeight="1">
      <c r="M373" s="194"/>
    </row>
    <row r="374" spans="13:13" ht="29.25" customHeight="1">
      <c r="M374" s="194"/>
    </row>
    <row r="375" spans="13:13" ht="29.25" customHeight="1">
      <c r="M375" s="194"/>
    </row>
    <row r="376" spans="13:13" ht="29.25" customHeight="1">
      <c r="M376" s="194"/>
    </row>
    <row r="377" spans="13:13" ht="29.25" customHeight="1">
      <c r="M377" s="194"/>
    </row>
    <row r="378" spans="13:13" ht="29.25" customHeight="1">
      <c r="M378" s="194"/>
    </row>
    <row r="379" spans="13:13" ht="29.25" customHeight="1">
      <c r="M379" s="194"/>
    </row>
    <row r="380" spans="13:13" ht="29.25" customHeight="1">
      <c r="M380" s="194"/>
    </row>
    <row r="381" spans="13:13" ht="29.25" customHeight="1">
      <c r="M381" s="194"/>
    </row>
    <row r="382" spans="13:13" ht="29.25" customHeight="1">
      <c r="M382" s="194"/>
    </row>
    <row r="383" spans="13:13" ht="29.25" customHeight="1">
      <c r="M383" s="194"/>
    </row>
    <row r="384" spans="13:13" ht="29.25" customHeight="1">
      <c r="M384" s="194"/>
    </row>
    <row r="385" spans="13:13" ht="29.25" customHeight="1">
      <c r="M385" s="194"/>
    </row>
    <row r="386" spans="13:13" ht="29.25" customHeight="1">
      <c r="M386" s="194"/>
    </row>
    <row r="387" spans="13:13" ht="29.25" customHeight="1">
      <c r="M387" s="194"/>
    </row>
    <row r="388" spans="13:13" ht="29.25" customHeight="1">
      <c r="M388" s="194"/>
    </row>
    <row r="389" spans="13:13" ht="29.25" customHeight="1">
      <c r="M389" s="194"/>
    </row>
    <row r="390" spans="13:13" ht="29.25" customHeight="1">
      <c r="M390" s="194"/>
    </row>
    <row r="391" spans="13:13" ht="29.25" customHeight="1">
      <c r="M391" s="194"/>
    </row>
    <row r="392" spans="13:13" ht="29.25" customHeight="1">
      <c r="M392" s="194"/>
    </row>
    <row r="393" spans="13:13" ht="29.25" customHeight="1">
      <c r="M393" s="194"/>
    </row>
    <row r="394" spans="13:13" ht="29.25" customHeight="1">
      <c r="M394" s="194"/>
    </row>
    <row r="395" spans="13:13" ht="29.25" customHeight="1">
      <c r="M395" s="194"/>
    </row>
    <row r="396" spans="13:13" ht="29.25" customHeight="1">
      <c r="M396" s="194"/>
    </row>
    <row r="397" spans="13:13" ht="29.25" customHeight="1">
      <c r="M397" s="194"/>
    </row>
    <row r="398" spans="13:13" ht="29.25" customHeight="1">
      <c r="M398" s="194"/>
    </row>
    <row r="399" spans="13:13" ht="29.25" customHeight="1">
      <c r="M399" s="194"/>
    </row>
    <row r="400" spans="13:13" ht="29.25" customHeight="1">
      <c r="M400" s="194"/>
    </row>
    <row r="401" spans="13:13" ht="29.25" customHeight="1">
      <c r="M401" s="194"/>
    </row>
    <row r="402" spans="13:13" ht="29.25" customHeight="1">
      <c r="M402" s="194"/>
    </row>
    <row r="403" spans="13:13" ht="29.25" customHeight="1">
      <c r="M403" s="194"/>
    </row>
    <row r="404" spans="13:13" ht="29.25" customHeight="1">
      <c r="M404" s="194"/>
    </row>
    <row r="405" spans="13:13" ht="29.25" customHeight="1">
      <c r="M405" s="194"/>
    </row>
    <row r="406" spans="13:13" ht="29.25" customHeight="1">
      <c r="M406" s="194"/>
    </row>
    <row r="407" spans="13:13" ht="29.25" customHeight="1">
      <c r="M407" s="194"/>
    </row>
    <row r="408" spans="13:13" ht="29.25" customHeight="1">
      <c r="M408" s="194"/>
    </row>
    <row r="409" spans="13:13" ht="29.25" customHeight="1">
      <c r="M409" s="194"/>
    </row>
    <row r="410" spans="13:13" ht="29.25" customHeight="1">
      <c r="M410" s="194"/>
    </row>
    <row r="411" spans="13:13" ht="29.25" customHeight="1">
      <c r="M411" s="194"/>
    </row>
    <row r="412" spans="13:13" ht="29.25" customHeight="1">
      <c r="M412" s="194"/>
    </row>
    <row r="413" spans="13:13" ht="29.25" customHeight="1">
      <c r="M413" s="194"/>
    </row>
    <row r="414" spans="13:13" ht="29.25" customHeight="1">
      <c r="M414" s="194"/>
    </row>
    <row r="415" spans="13:13" ht="29.25" customHeight="1">
      <c r="M415" s="194"/>
    </row>
    <row r="416" spans="13:13" ht="29.25" customHeight="1">
      <c r="M416" s="194"/>
    </row>
    <row r="417" spans="13:13" ht="29.25" customHeight="1">
      <c r="M417" s="194"/>
    </row>
    <row r="418" spans="13:13" ht="29.25" customHeight="1">
      <c r="M418" s="194"/>
    </row>
    <row r="419" spans="13:13" ht="29.25" customHeight="1">
      <c r="M419" s="194"/>
    </row>
    <row r="420" spans="13:13" ht="29.25" customHeight="1">
      <c r="M420" s="194"/>
    </row>
    <row r="421" spans="13:13" ht="29.25" customHeight="1">
      <c r="M421" s="194"/>
    </row>
    <row r="422" spans="13:13" ht="29.25" customHeight="1">
      <c r="M422" s="194"/>
    </row>
    <row r="423" spans="13:13" ht="29.25" customHeight="1">
      <c r="M423" s="194"/>
    </row>
    <row r="424" spans="13:13" ht="29.25" customHeight="1">
      <c r="M424" s="194"/>
    </row>
    <row r="425" spans="13:13" ht="29.25" customHeight="1">
      <c r="M425" s="194"/>
    </row>
    <row r="426" spans="13:13" ht="29.25" customHeight="1">
      <c r="M426" s="194"/>
    </row>
    <row r="427" spans="13:13" ht="29.25" customHeight="1">
      <c r="M427" s="194"/>
    </row>
    <row r="428" spans="13:13" ht="29.25" customHeight="1">
      <c r="M428" s="194"/>
    </row>
    <row r="429" spans="13:13" ht="29.25" customHeight="1">
      <c r="M429" s="194"/>
    </row>
    <row r="430" spans="13:13" ht="29.25" customHeight="1">
      <c r="M430" s="194"/>
    </row>
    <row r="431" spans="13:13" ht="29.25" customHeight="1">
      <c r="M431" s="194"/>
    </row>
    <row r="432" spans="13:13" ht="29.25" customHeight="1">
      <c r="M432" s="194"/>
    </row>
    <row r="433" spans="13:13" ht="29.25" customHeight="1">
      <c r="M433" s="194"/>
    </row>
    <row r="434" spans="13:13" ht="29.25" customHeight="1">
      <c r="M434" s="194"/>
    </row>
    <row r="435" spans="13:13" ht="29.25" customHeight="1">
      <c r="M435" s="194"/>
    </row>
    <row r="436" spans="13:13" ht="29.25" customHeight="1">
      <c r="M436" s="194"/>
    </row>
    <row r="437" spans="13:13" ht="29.25" customHeight="1">
      <c r="M437" s="194"/>
    </row>
    <row r="438" spans="13:13" ht="29.25" customHeight="1">
      <c r="M438" s="194"/>
    </row>
    <row r="439" spans="13:13" ht="29.25" customHeight="1">
      <c r="M439" s="194"/>
    </row>
    <row r="440" spans="13:13" ht="29.25" customHeight="1">
      <c r="M440" s="194"/>
    </row>
    <row r="441" spans="13:13" ht="29.25" customHeight="1">
      <c r="M441" s="194"/>
    </row>
    <row r="442" spans="13:13" ht="29.25" customHeight="1">
      <c r="M442" s="194"/>
    </row>
    <row r="443" spans="13:13" ht="29.25" customHeight="1">
      <c r="M443" s="194"/>
    </row>
    <row r="444" spans="13:13" ht="29.25" customHeight="1">
      <c r="M444" s="194"/>
    </row>
    <row r="445" spans="13:13" ht="29.25" customHeight="1">
      <c r="M445" s="194"/>
    </row>
    <row r="446" spans="13:13" ht="29.25" customHeight="1">
      <c r="M446" s="194"/>
    </row>
    <row r="447" spans="13:13" ht="29.25" customHeight="1">
      <c r="M447" s="194"/>
    </row>
    <row r="448" spans="13:13" ht="29.25" customHeight="1">
      <c r="M448" s="194"/>
    </row>
    <row r="449" spans="13:13" ht="29.25" customHeight="1">
      <c r="M449" s="194"/>
    </row>
    <row r="450" spans="13:13" ht="29.25" customHeight="1">
      <c r="M450" s="194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AQ76"/>
  <sheetViews>
    <sheetView showGridLines="0" showZeros="0" view="pageBreakPreview" zoomScale="80" zoomScaleNormal="70" zoomScaleSheetLayoutView="80" workbookViewId="0">
      <pane xSplit="6" ySplit="5" topLeftCell="G36" activePane="bottomRight" state="frozen"/>
      <selection activeCell="H17" sqref="H17"/>
      <selection pane="topRight" activeCell="H17" sqref="H17"/>
      <selection pane="bottomLeft" activeCell="H17" sqref="H17"/>
      <selection pane="bottomRight" activeCell="O59" sqref="O59:AA6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120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1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月</v>
      </c>
      <c r="H10" s="114" t="str">
        <f>'旬報(4月)'!D17</f>
        <v>火</v>
      </c>
      <c r="I10" s="114" t="str">
        <f>'旬報(4月)'!D18</f>
        <v>水</v>
      </c>
      <c r="J10" s="114" t="str">
        <f>'旬報(4月)'!D19</f>
        <v>木</v>
      </c>
      <c r="K10" s="114" t="str">
        <f>'旬報(4月)'!D20</f>
        <v>金</v>
      </c>
      <c r="L10" s="114" t="str">
        <f>'旬報(4月)'!D21</f>
        <v>土</v>
      </c>
      <c r="M10" s="114" t="str">
        <f>'旬報(4月)'!D22</f>
        <v>日</v>
      </c>
      <c r="N10" s="114" t="str">
        <f>'旬報(4月)'!D23</f>
        <v>月</v>
      </c>
      <c r="O10" s="114" t="str">
        <f>'旬報(4月)'!D24</f>
        <v>火</v>
      </c>
      <c r="P10" s="114" t="str">
        <f>'旬報(4月)'!D25</f>
        <v>水</v>
      </c>
      <c r="Q10" s="114" t="str">
        <f>'旬報(4月)'!D36</f>
        <v>木</v>
      </c>
      <c r="R10" s="114" t="str">
        <f>'旬報(4月)'!D37</f>
        <v>金</v>
      </c>
      <c r="S10" s="114" t="str">
        <f>'旬報(4月)'!D38</f>
        <v>土</v>
      </c>
      <c r="T10" s="114" t="str">
        <f>'旬報(4月)'!D39</f>
        <v>日</v>
      </c>
      <c r="U10" s="114" t="str">
        <f>'旬報(4月)'!D40</f>
        <v>月</v>
      </c>
      <c r="V10" s="114" t="str">
        <f>'旬報(4月)'!D41</f>
        <v>火</v>
      </c>
      <c r="W10" s="114" t="str">
        <f>'旬報(4月)'!D42</f>
        <v>水</v>
      </c>
      <c r="X10" s="114" t="str">
        <f>'旬報(4月)'!D43</f>
        <v>木</v>
      </c>
      <c r="Y10" s="114" t="str">
        <f>'旬報(4月)'!D44</f>
        <v>金</v>
      </c>
      <c r="Z10" s="114" t="str">
        <f>'旬報(4月)'!D45</f>
        <v>土</v>
      </c>
      <c r="AA10" s="114" t="str">
        <f>'旬報(4月)'!D56</f>
        <v>日</v>
      </c>
      <c r="AB10" s="114" t="str">
        <f>'旬報(4月)'!D57</f>
        <v>月</v>
      </c>
      <c r="AC10" s="114" t="str">
        <f>'旬報(4月)'!D58</f>
        <v>火</v>
      </c>
      <c r="AD10" s="114" t="str">
        <f>'旬報(4月)'!D59</f>
        <v>水</v>
      </c>
      <c r="AE10" s="114" t="str">
        <f>'旬報(4月)'!D60</f>
        <v>木</v>
      </c>
      <c r="AF10" s="114" t="str">
        <f>'旬報(4月)'!D61</f>
        <v>金</v>
      </c>
      <c r="AG10" s="114" t="str">
        <f>'旬報(4月)'!D62</f>
        <v>土</v>
      </c>
      <c r="AH10" s="114" t="str">
        <f>'旬報(4月)'!D63</f>
        <v>日</v>
      </c>
      <c r="AI10" s="114" t="str">
        <f>'旬報(4月)'!D64</f>
        <v>月</v>
      </c>
      <c r="AJ10" s="114" t="str">
        <f>'旬報(4月)'!D65</f>
        <v>火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水</v>
      </c>
      <c r="H14" s="114" t="str">
        <f>'旬報(5月)'!D17</f>
        <v>木</v>
      </c>
      <c r="I14" s="114" t="str">
        <f>'旬報(5月)'!D18</f>
        <v>金</v>
      </c>
      <c r="J14" s="114" t="str">
        <f>'旬報(5月)'!D19</f>
        <v>土</v>
      </c>
      <c r="K14" s="114" t="str">
        <f>'旬報(5月)'!D20</f>
        <v>日</v>
      </c>
      <c r="L14" s="114" t="str">
        <f>'旬報(5月)'!D21</f>
        <v>月</v>
      </c>
      <c r="M14" s="114" t="str">
        <f>'旬報(5月)'!D22</f>
        <v>火</v>
      </c>
      <c r="N14" s="114" t="str">
        <f>'旬報(5月)'!D23</f>
        <v>水</v>
      </c>
      <c r="O14" s="114" t="str">
        <f>'旬報(5月)'!D24</f>
        <v>木</v>
      </c>
      <c r="P14" s="114" t="str">
        <f>'旬報(5月)'!D25</f>
        <v>金</v>
      </c>
      <c r="Q14" s="114" t="str">
        <f>'旬報(5月)'!D36</f>
        <v>土</v>
      </c>
      <c r="R14" s="114" t="str">
        <f>'旬報(5月)'!D37</f>
        <v>日</v>
      </c>
      <c r="S14" s="114" t="str">
        <f>'旬報(5月)'!D38</f>
        <v>月</v>
      </c>
      <c r="T14" s="114" t="str">
        <f>'旬報(5月)'!D39</f>
        <v>火</v>
      </c>
      <c r="U14" s="114" t="str">
        <f>'旬報(5月)'!D40</f>
        <v>水</v>
      </c>
      <c r="V14" s="114" t="str">
        <f>'旬報(5月)'!D41</f>
        <v>木</v>
      </c>
      <c r="W14" s="114" t="str">
        <f>'旬報(5月)'!D42</f>
        <v>金</v>
      </c>
      <c r="X14" s="114" t="str">
        <f>'旬報(5月)'!D43</f>
        <v>土</v>
      </c>
      <c r="Y14" s="114" t="str">
        <f>'旬報(5月)'!D44</f>
        <v>日</v>
      </c>
      <c r="Z14" s="114" t="str">
        <f>'旬報(5月)'!D45</f>
        <v>月</v>
      </c>
      <c r="AA14" s="114" t="str">
        <f>'旬報(5月)'!D56</f>
        <v>火</v>
      </c>
      <c r="AB14" s="114" t="str">
        <f>'旬報(5月)'!D57</f>
        <v>水</v>
      </c>
      <c r="AC14" s="114" t="str">
        <f>'旬報(5月)'!D58</f>
        <v>木</v>
      </c>
      <c r="AD14" s="114" t="str">
        <f>'旬報(5月)'!D59</f>
        <v>金</v>
      </c>
      <c r="AE14" s="114" t="str">
        <f>'旬報(5月)'!D60</f>
        <v>土</v>
      </c>
      <c r="AF14" s="114" t="str">
        <f>'旬報(5月)'!D61</f>
        <v>日</v>
      </c>
      <c r="AG14" s="114" t="str">
        <f>'旬報(5月)'!D62</f>
        <v>月</v>
      </c>
      <c r="AH14" s="114" t="str">
        <f>'旬報(5月)'!D63</f>
        <v>火</v>
      </c>
      <c r="AI14" s="114" t="str">
        <f>'旬報(5月)'!D64</f>
        <v>水</v>
      </c>
      <c r="AJ14" s="114" t="str">
        <f>'旬報(5月)'!D65</f>
        <v>木</v>
      </c>
      <c r="AK14" s="115" t="str">
        <f>'旬報(5月)'!D66</f>
        <v>金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土</v>
      </c>
      <c r="H18" s="120" t="str">
        <f>'旬報(6月)'!D17</f>
        <v>日</v>
      </c>
      <c r="I18" s="120" t="str">
        <f>'旬報(6月)'!D18</f>
        <v>月</v>
      </c>
      <c r="J18" s="120" t="str">
        <f>'旬報(6月)'!D19</f>
        <v>火</v>
      </c>
      <c r="K18" s="120" t="str">
        <f>'旬報(6月)'!D20</f>
        <v>水</v>
      </c>
      <c r="L18" s="120" t="str">
        <f>'旬報(6月)'!D21</f>
        <v>木</v>
      </c>
      <c r="M18" s="120" t="str">
        <f>'旬報(6月)'!D22</f>
        <v>金</v>
      </c>
      <c r="N18" s="120" t="str">
        <f>'旬報(6月)'!D23</f>
        <v>土</v>
      </c>
      <c r="O18" s="120" t="str">
        <f>'旬報(6月)'!D24</f>
        <v>日</v>
      </c>
      <c r="P18" s="120" t="str">
        <f>'旬報(6月)'!D25</f>
        <v>月</v>
      </c>
      <c r="Q18" s="120" t="str">
        <f>'旬報(6月)'!D36</f>
        <v>火</v>
      </c>
      <c r="R18" s="120" t="str">
        <f>'旬報(6月)'!D37</f>
        <v>水</v>
      </c>
      <c r="S18" s="120" t="str">
        <f>'旬報(6月)'!D38</f>
        <v>木</v>
      </c>
      <c r="T18" s="120" t="str">
        <f>'旬報(6月)'!D39</f>
        <v>金</v>
      </c>
      <c r="U18" s="120" t="str">
        <f>'旬報(6月)'!D40</f>
        <v>土</v>
      </c>
      <c r="V18" s="120" t="str">
        <f>'旬報(6月)'!D41</f>
        <v>日</v>
      </c>
      <c r="W18" s="120" t="str">
        <f>'旬報(6月)'!D42</f>
        <v>月</v>
      </c>
      <c r="X18" s="120" t="str">
        <f>'旬報(6月)'!D43</f>
        <v>火</v>
      </c>
      <c r="Y18" s="120" t="str">
        <f>'旬報(6月)'!D44</f>
        <v>水</v>
      </c>
      <c r="Z18" s="120" t="str">
        <f>'旬報(6月)'!D45</f>
        <v>木</v>
      </c>
      <c r="AA18" s="120" t="str">
        <f>'旬報(6月)'!D56</f>
        <v>金</v>
      </c>
      <c r="AB18" s="120" t="str">
        <f>'旬報(6月)'!D57</f>
        <v>土</v>
      </c>
      <c r="AC18" s="120" t="str">
        <f>'旬報(6月)'!D58</f>
        <v>日</v>
      </c>
      <c r="AD18" s="120" t="str">
        <f>'旬報(6月)'!D59</f>
        <v>月</v>
      </c>
      <c r="AE18" s="120" t="str">
        <f>'旬報(6月)'!D60</f>
        <v>火</v>
      </c>
      <c r="AF18" s="120" t="str">
        <f>'旬報(6月)'!D61</f>
        <v>水</v>
      </c>
      <c r="AG18" s="120" t="str">
        <f>'旬報(6月)'!D62</f>
        <v>木</v>
      </c>
      <c r="AH18" s="120" t="str">
        <f>'旬報(6月)'!D63</f>
        <v>金</v>
      </c>
      <c r="AI18" s="120" t="str">
        <f>'旬報(6月)'!D64</f>
        <v>土</v>
      </c>
      <c r="AJ18" s="120" t="str">
        <f>'旬報(6月)'!D65</f>
        <v>日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  <c r="AL20" s="1"/>
      <c r="AM20" s="1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月</v>
      </c>
      <c r="H22" s="120" t="str">
        <f>'旬報(7月)'!D17</f>
        <v>火</v>
      </c>
      <c r="I22" s="120" t="str">
        <f>'旬報(7月)'!D18</f>
        <v>水</v>
      </c>
      <c r="J22" s="120" t="str">
        <f>'旬報(7月)'!D19</f>
        <v>木</v>
      </c>
      <c r="K22" s="120" t="str">
        <f>'旬報(7月)'!D20</f>
        <v>金</v>
      </c>
      <c r="L22" s="120" t="str">
        <f>'旬報(7月)'!D21</f>
        <v>土</v>
      </c>
      <c r="M22" s="120" t="str">
        <f>'旬報(7月)'!D22</f>
        <v>日</v>
      </c>
      <c r="N22" s="120" t="str">
        <f>'旬報(7月)'!D23</f>
        <v>月</v>
      </c>
      <c r="O22" s="120" t="str">
        <f>'旬報(7月)'!D24</f>
        <v>火</v>
      </c>
      <c r="P22" s="120" t="str">
        <f>'旬報(7月)'!D25</f>
        <v>水</v>
      </c>
      <c r="Q22" s="120" t="str">
        <f>'旬報(7月)'!D36</f>
        <v>木</v>
      </c>
      <c r="R22" s="120" t="str">
        <f>'旬報(7月)'!D37</f>
        <v>金</v>
      </c>
      <c r="S22" s="120" t="str">
        <f>'旬報(7月)'!D38</f>
        <v>土</v>
      </c>
      <c r="T22" s="120" t="str">
        <f>'旬報(7月)'!D39</f>
        <v>日</v>
      </c>
      <c r="U22" s="120" t="str">
        <f>'旬報(7月)'!D40</f>
        <v>月</v>
      </c>
      <c r="V22" s="120" t="str">
        <f>'旬報(7月)'!D41</f>
        <v>火</v>
      </c>
      <c r="W22" s="120" t="str">
        <f>'旬報(7月)'!D42</f>
        <v>水</v>
      </c>
      <c r="X22" s="120" t="str">
        <f>'旬報(7月)'!D43</f>
        <v>木</v>
      </c>
      <c r="Y22" s="120" t="str">
        <f>'旬報(7月)'!D44</f>
        <v>金</v>
      </c>
      <c r="Z22" s="120" t="str">
        <f>'旬報(7月)'!D45</f>
        <v>土</v>
      </c>
      <c r="AA22" s="120" t="str">
        <f>'旬報(7月)'!D56</f>
        <v>日</v>
      </c>
      <c r="AB22" s="120" t="str">
        <f>'旬報(7月)'!D57</f>
        <v>月</v>
      </c>
      <c r="AC22" s="120" t="str">
        <f>'旬報(7月)'!D58</f>
        <v>火</v>
      </c>
      <c r="AD22" s="120" t="str">
        <f>'旬報(7月)'!D59</f>
        <v>水</v>
      </c>
      <c r="AE22" s="120" t="str">
        <f>'旬報(7月)'!D60</f>
        <v>木</v>
      </c>
      <c r="AF22" s="120" t="str">
        <f>'旬報(7月)'!D61</f>
        <v>金</v>
      </c>
      <c r="AG22" s="120" t="str">
        <f>'旬報(7月)'!D62</f>
        <v>土</v>
      </c>
      <c r="AH22" s="120" t="str">
        <f>'旬報(7月)'!D63</f>
        <v>日</v>
      </c>
      <c r="AI22" s="120" t="str">
        <f>'旬報(7月)'!D64</f>
        <v>月</v>
      </c>
      <c r="AJ22" s="120" t="str">
        <f>'旬報(7月)'!D65</f>
        <v>火</v>
      </c>
      <c r="AK22" s="121" t="str">
        <f>'旬報(7月)'!D66</f>
        <v>水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9"/>
      <c r="AL23" s="1"/>
      <c r="AM23" s="1"/>
      <c r="AN23">
        <f>SUM(COUNTIF(G23:AK23,{"休"}))</f>
        <v>0</v>
      </c>
      <c r="AP23">
        <f>SUM(COUNTIF(G23:AK23,{"■"}))</f>
        <v>0</v>
      </c>
      <c r="AQ23">
        <f>AN23+AP23</f>
        <v>0</v>
      </c>
    </row>
    <row r="24" spans="2:43" ht="12.75" customHeight="1">
      <c r="B24" s="275"/>
      <c r="C24" s="276"/>
      <c r="D24" s="93" t="s">
        <v>9</v>
      </c>
      <c r="E24" s="94"/>
      <c r="F24" s="95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1"/>
      <c r="AM24" s="1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木</v>
      </c>
      <c r="H26" s="120" t="str">
        <f>'旬報(8月)'!D17</f>
        <v>金</v>
      </c>
      <c r="I26" s="120" t="str">
        <f>'旬報(8月)'!D18</f>
        <v>土</v>
      </c>
      <c r="J26" s="120" t="str">
        <f>'旬報(8月)'!D19</f>
        <v>日</v>
      </c>
      <c r="K26" s="120" t="str">
        <f>'旬報(8月)'!D20</f>
        <v>月</v>
      </c>
      <c r="L26" s="120" t="str">
        <f>'旬報(8月)'!D21</f>
        <v>火</v>
      </c>
      <c r="M26" s="120" t="str">
        <f>'旬報(8月)'!D22</f>
        <v>水</v>
      </c>
      <c r="N26" s="120" t="str">
        <f>'旬報(8月)'!D23</f>
        <v>木</v>
      </c>
      <c r="O26" s="120" t="str">
        <f>'旬報(8月)'!D24</f>
        <v>金</v>
      </c>
      <c r="P26" s="120" t="str">
        <f>'旬報(8月)'!D25</f>
        <v>土</v>
      </c>
      <c r="Q26" s="120" t="str">
        <f>'旬報(8月)'!D36</f>
        <v>日</v>
      </c>
      <c r="R26" s="123" t="str">
        <f>'旬報(8月)'!D37</f>
        <v>月</v>
      </c>
      <c r="S26" s="124" t="s">
        <v>73</v>
      </c>
      <c r="T26" s="125" t="s">
        <v>73</v>
      </c>
      <c r="U26" s="126" t="s">
        <v>73</v>
      </c>
      <c r="V26" s="119" t="str">
        <f>'旬報(8月)'!D41</f>
        <v>金</v>
      </c>
      <c r="W26" s="120" t="str">
        <f>'旬報(8月)'!D42</f>
        <v>土</v>
      </c>
      <c r="X26" s="120" t="str">
        <f>'旬報(8月)'!D43</f>
        <v>日</v>
      </c>
      <c r="Y26" s="120" t="str">
        <f>'旬報(8月)'!D44</f>
        <v>月</v>
      </c>
      <c r="Z26" s="120" t="str">
        <f>'旬報(8月)'!D45</f>
        <v>火</v>
      </c>
      <c r="AA26" s="120" t="str">
        <f>'旬報(8月)'!D56</f>
        <v>水</v>
      </c>
      <c r="AB26" s="120" t="str">
        <f>'旬報(8月)'!D57</f>
        <v>木</v>
      </c>
      <c r="AC26" s="120" t="str">
        <f>'旬報(8月)'!D58</f>
        <v>金</v>
      </c>
      <c r="AD26" s="120" t="str">
        <f>'旬報(8月)'!D59</f>
        <v>土</v>
      </c>
      <c r="AE26" s="120" t="str">
        <f>'旬報(8月)'!D60</f>
        <v>日</v>
      </c>
      <c r="AF26" s="120" t="str">
        <f>'旬報(8月)'!D61</f>
        <v>月</v>
      </c>
      <c r="AG26" s="120" t="str">
        <f>'旬報(8月)'!D62</f>
        <v>火</v>
      </c>
      <c r="AH26" s="120" t="str">
        <f>'旬報(8月)'!D63</f>
        <v>水</v>
      </c>
      <c r="AI26" s="120" t="str">
        <f>'旬報(8月)'!D64</f>
        <v>木</v>
      </c>
      <c r="AJ26" s="120" t="str">
        <f>'旬報(8月)'!D65</f>
        <v>金</v>
      </c>
      <c r="AK26" s="121" t="str">
        <f>'旬報(8月)'!D66</f>
        <v>土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127"/>
      <c r="S27" s="128"/>
      <c r="T27" s="78"/>
      <c r="U27" s="129"/>
      <c r="V27" s="130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1"/>
      <c r="AM27" s="1"/>
      <c r="AN27">
        <f>SUM(COUNTIF(G27:AK27,{"休"}))</f>
        <v>0</v>
      </c>
      <c r="AO27" s="1"/>
      <c r="AP27">
        <f>SUM(COUNTIF(G27:AK27,{"■"}))</f>
        <v>0</v>
      </c>
      <c r="AQ27">
        <f>AN27+AP27</f>
        <v>0</v>
      </c>
    </row>
    <row r="28" spans="2:43" ht="12.75" customHeight="1">
      <c r="B28" s="275"/>
      <c r="C28" s="276"/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127"/>
      <c r="S28" s="128"/>
      <c r="T28" s="78"/>
      <c r="U28" s="129"/>
      <c r="V28" s="130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O28" s="1"/>
      <c r="AP28">
        <f>SUM(COUNTIF(G28:AK28,{"■"}))</f>
        <v>0</v>
      </c>
      <c r="AQ28">
        <f>AN28+AP28</f>
        <v>0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日</v>
      </c>
      <c r="H30" s="120" t="str">
        <f>'旬報(9月)'!D17</f>
        <v>月</v>
      </c>
      <c r="I30" s="120" t="str">
        <f>'旬報(9月)'!D18</f>
        <v>火</v>
      </c>
      <c r="J30" s="120" t="str">
        <f>'旬報(9月)'!D19</f>
        <v>水</v>
      </c>
      <c r="K30" s="120" t="str">
        <f>'旬報(9月)'!D20</f>
        <v>木</v>
      </c>
      <c r="L30" s="120" t="str">
        <f>'旬報(9月)'!D21</f>
        <v>金</v>
      </c>
      <c r="M30" s="120" t="str">
        <f>'旬報(9月)'!D22</f>
        <v>土</v>
      </c>
      <c r="N30" s="120" t="str">
        <f>'旬報(9月)'!D23</f>
        <v>日</v>
      </c>
      <c r="O30" s="120" t="str">
        <f>'旬報(9月)'!D24</f>
        <v>月</v>
      </c>
      <c r="P30" s="120" t="str">
        <f>'旬報(9月)'!D25</f>
        <v>火</v>
      </c>
      <c r="Q30" s="120" t="str">
        <f>'旬報(9月)'!D36</f>
        <v>水</v>
      </c>
      <c r="R30" s="120" t="str">
        <f>'旬報(9月)'!D37</f>
        <v>木</v>
      </c>
      <c r="S30" s="135" t="str">
        <f>'旬報(9月)'!D38</f>
        <v>金</v>
      </c>
      <c r="T30" s="135" t="str">
        <f>'旬報(9月)'!D39</f>
        <v>土</v>
      </c>
      <c r="U30" s="135" t="str">
        <f>'旬報(9月)'!D40</f>
        <v>日</v>
      </c>
      <c r="V30" s="120" t="str">
        <f>'旬報(9月)'!D41</f>
        <v>月</v>
      </c>
      <c r="W30" s="120" t="str">
        <f>'旬報(9月)'!D42</f>
        <v>火</v>
      </c>
      <c r="X30" s="120" t="str">
        <f>'旬報(9月)'!D43</f>
        <v>水</v>
      </c>
      <c r="Y30" s="120" t="str">
        <f>'旬報(9月)'!D44</f>
        <v>木</v>
      </c>
      <c r="Z30" s="120" t="str">
        <f>'旬報(9月)'!D45</f>
        <v>金</v>
      </c>
      <c r="AA30" s="120" t="str">
        <f>'旬報(9月)'!D56</f>
        <v>土</v>
      </c>
      <c r="AB30" s="120" t="str">
        <f>'旬報(9月)'!D57</f>
        <v>日</v>
      </c>
      <c r="AC30" s="120" t="str">
        <f>'旬報(9月)'!D58</f>
        <v>月</v>
      </c>
      <c r="AD30" s="120" t="str">
        <f>'旬報(9月)'!D59</f>
        <v>火</v>
      </c>
      <c r="AE30" s="120" t="str">
        <f>'旬報(9月)'!D60</f>
        <v>水</v>
      </c>
      <c r="AF30" s="120" t="str">
        <f>'旬報(9月)'!D61</f>
        <v>木</v>
      </c>
      <c r="AG30" s="120" t="str">
        <f>'旬報(9月)'!D62</f>
        <v>金</v>
      </c>
      <c r="AH30" s="120" t="str">
        <f>'旬報(9月)'!D63</f>
        <v>土</v>
      </c>
      <c r="AI30" s="120" t="str">
        <f>'旬報(9月)'!D64</f>
        <v>日</v>
      </c>
      <c r="AJ30" s="120" t="str">
        <f>'旬報(9月)'!D65</f>
        <v>月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275"/>
      <c r="C32" s="276"/>
      <c r="D32" s="93" t="s">
        <v>9</v>
      </c>
      <c r="E32" s="94"/>
      <c r="F32" s="95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9"/>
      <c r="AL32" s="1"/>
      <c r="AM32" s="1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火</v>
      </c>
      <c r="H34" s="120" t="str">
        <f>'旬報(10月)'!D17</f>
        <v>水</v>
      </c>
      <c r="I34" s="120" t="str">
        <f>'旬報(10月)'!D18</f>
        <v>木</v>
      </c>
      <c r="J34" s="120" t="str">
        <f>'旬報(10月)'!D19</f>
        <v>金</v>
      </c>
      <c r="K34" s="120" t="str">
        <f>'旬報(10月)'!D20</f>
        <v>土</v>
      </c>
      <c r="L34" s="120" t="str">
        <f>'旬報(10月)'!D21</f>
        <v>日</v>
      </c>
      <c r="M34" s="120" t="str">
        <f>'旬報(10月)'!D22</f>
        <v>月</v>
      </c>
      <c r="N34" s="120" t="str">
        <f>'旬報(10月)'!D23</f>
        <v>火</v>
      </c>
      <c r="O34" s="120" t="str">
        <f>'旬報(10月)'!D24</f>
        <v>水</v>
      </c>
      <c r="P34" s="120" t="str">
        <f>'旬報(10月)'!D25</f>
        <v>木</v>
      </c>
      <c r="Q34" s="120" t="str">
        <f>'旬報(10月)'!D36</f>
        <v>金</v>
      </c>
      <c r="R34" s="120" t="str">
        <f>'旬報(10月)'!D37</f>
        <v>土</v>
      </c>
      <c r="S34" s="120" t="str">
        <f>'旬報(10月)'!D38</f>
        <v>日</v>
      </c>
      <c r="T34" s="120" t="str">
        <f>'旬報(10月)'!D39</f>
        <v>月</v>
      </c>
      <c r="U34" s="120" t="str">
        <f>'旬報(10月)'!D40</f>
        <v>火</v>
      </c>
      <c r="V34" s="120" t="str">
        <f>'旬報(10月)'!D41</f>
        <v>水</v>
      </c>
      <c r="W34" s="120" t="str">
        <f>'旬報(10月)'!D42</f>
        <v>木</v>
      </c>
      <c r="X34" s="120" t="str">
        <f>'旬報(10月)'!D43</f>
        <v>金</v>
      </c>
      <c r="Y34" s="120" t="str">
        <f>'旬報(10月)'!D44</f>
        <v>土</v>
      </c>
      <c r="Z34" s="120" t="str">
        <f>'旬報(10月)'!D45</f>
        <v>日</v>
      </c>
      <c r="AA34" s="120" t="str">
        <f>'旬報(10月)'!D56</f>
        <v>月</v>
      </c>
      <c r="AB34" s="120" t="str">
        <f>'旬報(10月)'!D57</f>
        <v>火</v>
      </c>
      <c r="AC34" s="120" t="str">
        <f>'旬報(10月)'!D58</f>
        <v>水</v>
      </c>
      <c r="AD34" s="120" t="str">
        <f>'旬報(10月)'!D59</f>
        <v>木</v>
      </c>
      <c r="AE34" s="120" t="str">
        <f>'旬報(10月)'!D60</f>
        <v>金</v>
      </c>
      <c r="AF34" s="120" t="str">
        <f>'旬報(10月)'!D61</f>
        <v>土</v>
      </c>
      <c r="AG34" s="120" t="str">
        <f>'旬報(10月)'!D62</f>
        <v>日</v>
      </c>
      <c r="AH34" s="120" t="str">
        <f>'旬報(10月)'!D63</f>
        <v>月</v>
      </c>
      <c r="AI34" s="120" t="str">
        <f>'旬報(10月)'!D64</f>
        <v>火</v>
      </c>
      <c r="AJ34" s="120" t="str">
        <f>'旬報(10月)'!D65</f>
        <v>水</v>
      </c>
      <c r="AK34" s="121" t="str">
        <f>'旬報(10月)'!D66</f>
        <v>木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金</v>
      </c>
      <c r="H38" s="120" t="str">
        <f>'旬報(11月)'!D17</f>
        <v>土</v>
      </c>
      <c r="I38" s="120" t="str">
        <f>'旬報(11月)'!D18</f>
        <v>日</v>
      </c>
      <c r="J38" s="120" t="str">
        <f>'旬報(11月)'!D19</f>
        <v>月</v>
      </c>
      <c r="K38" s="120" t="str">
        <f>'旬報(11月)'!D20</f>
        <v>火</v>
      </c>
      <c r="L38" s="120" t="str">
        <f>'旬報(11月)'!D21</f>
        <v>水</v>
      </c>
      <c r="M38" s="120" t="str">
        <f>'旬報(11月)'!D22</f>
        <v>木</v>
      </c>
      <c r="N38" s="120" t="str">
        <f>'旬報(11月)'!D23</f>
        <v>金</v>
      </c>
      <c r="O38" s="120" t="str">
        <f>'旬報(11月)'!D24</f>
        <v>土</v>
      </c>
      <c r="P38" s="120" t="str">
        <f>'旬報(11月)'!D25</f>
        <v>日</v>
      </c>
      <c r="Q38" s="120" t="str">
        <f>'旬報(11月)'!D36</f>
        <v>月</v>
      </c>
      <c r="R38" s="120" t="str">
        <f>'旬報(11月)'!D37</f>
        <v>火</v>
      </c>
      <c r="S38" s="120" t="str">
        <f>'旬報(11月)'!D38</f>
        <v>水</v>
      </c>
      <c r="T38" s="120" t="str">
        <f>'旬報(11月)'!D39</f>
        <v>木</v>
      </c>
      <c r="U38" s="120" t="str">
        <f>'旬報(11月)'!D40</f>
        <v>金</v>
      </c>
      <c r="V38" s="120" t="str">
        <f>'旬報(11月)'!D41</f>
        <v>土</v>
      </c>
      <c r="W38" s="120" t="str">
        <f>'旬報(11月)'!D42</f>
        <v>日</v>
      </c>
      <c r="X38" s="120" t="str">
        <f>'旬報(11月)'!D43</f>
        <v>月</v>
      </c>
      <c r="Y38" s="120" t="str">
        <f>'旬報(11月)'!D44</f>
        <v>火</v>
      </c>
      <c r="Z38" s="120" t="str">
        <f>'旬報(11月)'!D45</f>
        <v>水</v>
      </c>
      <c r="AA38" s="120" t="str">
        <f>'旬報(11月)'!D56</f>
        <v>木</v>
      </c>
      <c r="AB38" s="120" t="str">
        <f>'旬報(11月)'!D57</f>
        <v>金</v>
      </c>
      <c r="AC38" s="120" t="str">
        <f>'旬報(11月)'!D58</f>
        <v>土</v>
      </c>
      <c r="AD38" s="120" t="str">
        <f>'旬報(11月)'!D59</f>
        <v>日</v>
      </c>
      <c r="AE38" s="120" t="str">
        <f>'旬報(11月)'!D60</f>
        <v>月</v>
      </c>
      <c r="AF38" s="120" t="str">
        <f>'旬報(11月)'!D61</f>
        <v>火</v>
      </c>
      <c r="AG38" s="120" t="str">
        <f>'旬報(11月)'!D62</f>
        <v>水</v>
      </c>
      <c r="AH38" s="120" t="str">
        <f>'旬報(11月)'!D63</f>
        <v>木</v>
      </c>
      <c r="AI38" s="120" t="str">
        <f>'旬報(11月)'!D64</f>
        <v>金</v>
      </c>
      <c r="AJ38" s="120" t="str">
        <f>'旬報(11月)'!D65</f>
        <v>土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日</v>
      </c>
      <c r="H42" s="120" t="str">
        <f>'旬報(12月)'!D17</f>
        <v>月</v>
      </c>
      <c r="I42" s="120" t="str">
        <f>'旬報(12月)'!D18</f>
        <v>火</v>
      </c>
      <c r="J42" s="120" t="str">
        <f>'旬報(12月)'!D19</f>
        <v>水</v>
      </c>
      <c r="K42" s="120" t="str">
        <f>'旬報(12月)'!D20</f>
        <v>木</v>
      </c>
      <c r="L42" s="120" t="str">
        <f>'旬報(12月)'!D21</f>
        <v>金</v>
      </c>
      <c r="M42" s="120" t="str">
        <f>'旬報(12月)'!D22</f>
        <v>土</v>
      </c>
      <c r="N42" s="120" t="str">
        <f>'旬報(12月)'!D23</f>
        <v>日</v>
      </c>
      <c r="O42" s="120" t="str">
        <f>'旬報(12月)'!D24</f>
        <v>月</v>
      </c>
      <c r="P42" s="120" t="str">
        <f>'旬報(12月)'!D25</f>
        <v>火</v>
      </c>
      <c r="Q42" s="120" t="str">
        <f>'旬報(12月)'!D36</f>
        <v>水</v>
      </c>
      <c r="R42" s="120" t="str">
        <f>'旬報(12月)'!D37</f>
        <v>木</v>
      </c>
      <c r="S42" s="120" t="str">
        <f>'旬報(12月)'!D38</f>
        <v>金</v>
      </c>
      <c r="T42" s="120" t="str">
        <f>'旬報(12月)'!D39</f>
        <v>土</v>
      </c>
      <c r="U42" s="120" t="str">
        <f>'旬報(12月)'!D40</f>
        <v>日</v>
      </c>
      <c r="V42" s="120" t="str">
        <f>'旬報(12月)'!D41</f>
        <v>月</v>
      </c>
      <c r="W42" s="120" t="str">
        <f>'旬報(12月)'!D42</f>
        <v>火</v>
      </c>
      <c r="X42" s="120" t="str">
        <f>'旬報(12月)'!D43</f>
        <v>水</v>
      </c>
      <c r="Y42" s="120" t="str">
        <f>'旬報(12月)'!D44</f>
        <v>木</v>
      </c>
      <c r="Z42" s="120" t="str">
        <f>'旬報(12月)'!D45</f>
        <v>金</v>
      </c>
      <c r="AA42" s="120" t="str">
        <f>'旬報(12月)'!D56</f>
        <v>土</v>
      </c>
      <c r="AB42" s="120" t="str">
        <f>'旬報(12月)'!D57</f>
        <v>日</v>
      </c>
      <c r="AC42" s="120" t="str">
        <f>'旬報(12月)'!D58</f>
        <v>月</v>
      </c>
      <c r="AD42" s="120" t="str">
        <f>'旬報(12月)'!D59</f>
        <v>火</v>
      </c>
      <c r="AE42" s="120" t="str">
        <f>'旬報(12月)'!D60</f>
        <v>水</v>
      </c>
      <c r="AF42" s="120" t="str">
        <f>'旬報(12月)'!D61</f>
        <v>木</v>
      </c>
      <c r="AG42" s="120" t="str">
        <f>'旬報(12月)'!D62</f>
        <v>金</v>
      </c>
      <c r="AH42" s="123" t="str">
        <f>'旬報(12月)'!D63</f>
        <v>土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21" t="str">
        <f xml:space="preserve"> 初期入力!D4+1&amp;"年"</f>
        <v>2025年</v>
      </c>
      <c r="C46" s="222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土</v>
      </c>
      <c r="K46" s="120" t="str">
        <f>'旬報(翌1月)'!D20</f>
        <v>日</v>
      </c>
      <c r="L46" s="120" t="str">
        <f>'旬報(翌1月)'!D21</f>
        <v>月</v>
      </c>
      <c r="M46" s="120" t="str">
        <f>'旬報(翌1月)'!D22</f>
        <v>火</v>
      </c>
      <c r="N46" s="120" t="str">
        <f>'旬報(翌1月)'!D23</f>
        <v>水</v>
      </c>
      <c r="O46" s="120" t="str">
        <f>'旬報(翌1月)'!D24</f>
        <v>木</v>
      </c>
      <c r="P46" s="120" t="str">
        <f>'旬報(翌1月)'!D25</f>
        <v>金</v>
      </c>
      <c r="Q46" s="120" t="str">
        <f>'旬報(翌1月)'!D36</f>
        <v>土</v>
      </c>
      <c r="R46" s="120" t="str">
        <f>'旬報(翌1月)'!D37</f>
        <v>日</v>
      </c>
      <c r="S46" s="120" t="str">
        <f>'旬報(翌1月)'!D38</f>
        <v>月</v>
      </c>
      <c r="T46" s="120" t="str">
        <f>'旬報(翌1月)'!D39</f>
        <v>火</v>
      </c>
      <c r="U46" s="120" t="str">
        <f>'旬報(翌1月)'!D40</f>
        <v>水</v>
      </c>
      <c r="V46" s="120" t="str">
        <f>'旬報(翌1月)'!D41</f>
        <v>木</v>
      </c>
      <c r="W46" s="120" t="str">
        <f>'旬報(翌1月)'!D42</f>
        <v>金</v>
      </c>
      <c r="X46" s="120" t="str">
        <f>'旬報(翌1月)'!D43</f>
        <v>土</v>
      </c>
      <c r="Y46" s="120" t="str">
        <f>'旬報(翌1月)'!D44</f>
        <v>日</v>
      </c>
      <c r="Z46" s="120" t="str">
        <f>'旬報(翌1月)'!D45</f>
        <v>月</v>
      </c>
      <c r="AA46" s="120" t="str">
        <f>'旬報(翌1月)'!D56</f>
        <v>火</v>
      </c>
      <c r="AB46" s="120" t="str">
        <f>'旬報(翌1月)'!D57</f>
        <v>水</v>
      </c>
      <c r="AC46" s="120" t="str">
        <f>'旬報(翌1月)'!D58</f>
        <v>木</v>
      </c>
      <c r="AD46" s="120" t="str">
        <f>'旬報(翌1月)'!D59</f>
        <v>金</v>
      </c>
      <c r="AE46" s="120" t="str">
        <f>'旬報(翌1月)'!D60</f>
        <v>土</v>
      </c>
      <c r="AF46" s="120" t="str">
        <f>'旬報(翌1月)'!D61</f>
        <v>日</v>
      </c>
      <c r="AG46" s="120" t="str">
        <f>'旬報(翌1月)'!D62</f>
        <v>月</v>
      </c>
      <c r="AH46" s="120" t="str">
        <f>'旬報(翌1月)'!D63</f>
        <v>火</v>
      </c>
      <c r="AI46" s="135" t="str">
        <f>IF(OR('旬報(翌1月)'!D64="土",'旬報(翌1月)'!D64="日"),'旬報(翌1月)'!D64,"年")</f>
        <v>年</v>
      </c>
      <c r="AJ46" s="135" t="str">
        <f>'旬報(翌1月)'!D65</f>
        <v>木</v>
      </c>
      <c r="AK46" s="138" t="str">
        <f>'旬報(翌1月)'!D66</f>
        <v>金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土</v>
      </c>
      <c r="H50" s="135" t="str">
        <f>'旬報(翌2月)'!D17</f>
        <v>日</v>
      </c>
      <c r="I50" s="135" t="str">
        <f>'旬報(翌2月)'!D18</f>
        <v>月</v>
      </c>
      <c r="J50" s="120" t="str">
        <f>'旬報(翌2月)'!D19</f>
        <v>火</v>
      </c>
      <c r="K50" s="120" t="str">
        <f>'旬報(翌2月)'!D20</f>
        <v>水</v>
      </c>
      <c r="L50" s="120" t="str">
        <f>'旬報(翌2月)'!D21</f>
        <v>木</v>
      </c>
      <c r="M50" s="120" t="str">
        <f>'旬報(翌2月)'!D22</f>
        <v>金</v>
      </c>
      <c r="N50" s="120" t="str">
        <f>'旬報(翌2月)'!D23</f>
        <v>土</v>
      </c>
      <c r="O50" s="120" t="str">
        <f>'旬報(翌2月)'!D24</f>
        <v>日</v>
      </c>
      <c r="P50" s="120" t="str">
        <f>'旬報(翌2月)'!D25</f>
        <v>月</v>
      </c>
      <c r="Q50" s="120" t="str">
        <f>'旬報(翌2月)'!D36</f>
        <v>火</v>
      </c>
      <c r="R50" s="120" t="str">
        <f>'旬報(翌2月)'!D37</f>
        <v>水</v>
      </c>
      <c r="S50" s="120" t="str">
        <f>'旬報(翌2月)'!D38</f>
        <v>木</v>
      </c>
      <c r="T50" s="120" t="str">
        <f>'旬報(翌2月)'!D39</f>
        <v>金</v>
      </c>
      <c r="U50" s="120" t="str">
        <f>'旬報(翌2月)'!D40</f>
        <v>土</v>
      </c>
      <c r="V50" s="120" t="str">
        <f>'旬報(翌2月)'!D41</f>
        <v>日</v>
      </c>
      <c r="W50" s="120" t="str">
        <f>'旬報(翌2月)'!D42</f>
        <v>月</v>
      </c>
      <c r="X50" s="120" t="str">
        <f>'旬報(翌2月)'!D43</f>
        <v>火</v>
      </c>
      <c r="Y50" s="120" t="str">
        <f>'旬報(翌2月)'!D44</f>
        <v>水</v>
      </c>
      <c r="Z50" s="120" t="str">
        <f>'旬報(翌2月)'!D45</f>
        <v>木</v>
      </c>
      <c r="AA50" s="120" t="str">
        <f>'旬報(翌2月)'!D56</f>
        <v>金</v>
      </c>
      <c r="AB50" s="120" t="str">
        <f>'旬報(翌2月)'!D57</f>
        <v>土</v>
      </c>
      <c r="AC50" s="120" t="str">
        <f>'旬報(翌2月)'!D58</f>
        <v>日</v>
      </c>
      <c r="AD50" s="120" t="str">
        <f>'旬報(翌2月)'!D59</f>
        <v>月</v>
      </c>
      <c r="AE50" s="120" t="str">
        <f>'旬報(翌2月)'!D60</f>
        <v>火</v>
      </c>
      <c r="AF50" s="120" t="str">
        <f>'旬報(翌2月)'!D61</f>
        <v>水</v>
      </c>
      <c r="AG50" s="120" t="str">
        <f>'旬報(翌2月)'!D62</f>
        <v>木</v>
      </c>
      <c r="AH50" s="120" t="str">
        <f>'旬報(翌2月)'!D63</f>
        <v>金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土</v>
      </c>
      <c r="H54" s="120" t="str">
        <f>'旬報(翌3月)'!D17</f>
        <v>日</v>
      </c>
      <c r="I54" s="120" t="str">
        <f>'旬報(翌3月)'!D18</f>
        <v>月</v>
      </c>
      <c r="J54" s="120" t="str">
        <f>'旬報(翌3月)'!D19</f>
        <v>火</v>
      </c>
      <c r="K54" s="120" t="str">
        <f>'旬報(翌3月)'!D20</f>
        <v>水</v>
      </c>
      <c r="L54" s="120" t="str">
        <f>'旬報(翌3月)'!D21</f>
        <v>木</v>
      </c>
      <c r="M54" s="120" t="str">
        <f>'旬報(翌3月)'!D22</f>
        <v>金</v>
      </c>
      <c r="N54" s="120" t="str">
        <f>'旬報(翌3月)'!D23</f>
        <v>土</v>
      </c>
      <c r="O54" s="120" t="str">
        <f>'旬報(翌3月)'!D24</f>
        <v>日</v>
      </c>
      <c r="P54" s="120" t="str">
        <f>'旬報(翌3月)'!D25</f>
        <v>月</v>
      </c>
      <c r="Q54" s="120" t="str">
        <f>'旬報(翌3月)'!D36</f>
        <v>火</v>
      </c>
      <c r="R54" s="120" t="str">
        <f>'旬報(翌3月)'!D37</f>
        <v>水</v>
      </c>
      <c r="S54" s="120" t="str">
        <f>'旬報(翌3月)'!D38</f>
        <v>木</v>
      </c>
      <c r="T54" s="120" t="str">
        <f>'旬報(翌3月)'!D39</f>
        <v>金</v>
      </c>
      <c r="U54" s="120" t="str">
        <f>'旬報(翌3月)'!D40</f>
        <v>土</v>
      </c>
      <c r="V54" s="120" t="str">
        <f>'旬報(翌3月)'!D41</f>
        <v>日</v>
      </c>
      <c r="W54" s="120" t="str">
        <f>'旬報(翌3月)'!D42</f>
        <v>月</v>
      </c>
      <c r="X54" s="120" t="str">
        <f>'旬報(翌3月)'!D43</f>
        <v>火</v>
      </c>
      <c r="Y54" s="120" t="str">
        <f>'旬報(翌3月)'!D44</f>
        <v>水</v>
      </c>
      <c r="Z54" s="120" t="str">
        <f>'旬報(翌3月)'!D45</f>
        <v>木</v>
      </c>
      <c r="AA54" s="120" t="str">
        <f>'旬報(翌3月)'!D56</f>
        <v>金</v>
      </c>
      <c r="AB54" s="120" t="str">
        <f>'旬報(翌3月)'!D57</f>
        <v>土</v>
      </c>
      <c r="AC54" s="120" t="str">
        <f>'旬報(翌3月)'!D58</f>
        <v>日</v>
      </c>
      <c r="AD54" s="120" t="str">
        <f>'旬報(翌3月)'!D59</f>
        <v>月</v>
      </c>
      <c r="AE54" s="120" t="str">
        <f>'旬報(翌3月)'!D60</f>
        <v>火</v>
      </c>
      <c r="AF54" s="120" t="str">
        <f>'旬報(翌3月)'!D61</f>
        <v>水</v>
      </c>
      <c r="AG54" s="120" t="str">
        <f>'旬報(翌3月)'!D62</f>
        <v>木</v>
      </c>
      <c r="AH54" s="120" t="str">
        <f>'旬報(翌3月)'!D63</f>
        <v>金</v>
      </c>
      <c r="AI54" s="120" t="str">
        <f>'旬報(翌3月)'!D64</f>
        <v>土</v>
      </c>
      <c r="AJ54" s="120" t="str">
        <f>'旬報(翌3月)'!D65</f>
        <v>日</v>
      </c>
      <c r="AK54" s="121" t="str">
        <f>'旬報(翌3月)'!D66</f>
        <v>月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23"/>
      <c r="AD59" s="223"/>
      <c r="AE59" s="223" t="s">
        <v>108</v>
      </c>
      <c r="AF59" s="223"/>
      <c r="AG59" s="223"/>
      <c r="AH59" s="223"/>
      <c r="AN59">
        <f>AN7+AN11+AN15+AN19+AN23+AN27+AN31+AN35+AN39+AN43+AN47+AN51+AN55</f>
        <v>0</v>
      </c>
      <c r="AP59">
        <f>AP7+AP11+AP15+AP19+AP23+AP27+AP31+AP35+AP39+AP43+AP47+AP51+AP55</f>
        <v>0</v>
      </c>
      <c r="AQ59">
        <f>AQ7+AQ11+AQ15+AQ19+AQ23+AQ27+AQ31+AQ35+AQ39+AQ43+AQ47+AQ51+AQ55</f>
        <v>0</v>
      </c>
    </row>
    <row r="60" spans="2:43" ht="18" customHeight="1" thickBot="1">
      <c r="G60" t="s">
        <v>112</v>
      </c>
      <c r="R60" s="63"/>
      <c r="S60" s="63"/>
      <c r="T60" s="1" t="s">
        <v>64</v>
      </c>
      <c r="U60" s="224" t="str">
        <f>CONCATENATE($AN$59+$AO$59&amp;"日","/",$AQ$59+$AO$59&amp;"日")</f>
        <v>0日/0日</v>
      </c>
      <c r="V60" s="224"/>
      <c r="AC60" s="223"/>
      <c r="AD60" s="223"/>
      <c r="AE60" s="224"/>
      <c r="AF60" s="224"/>
      <c r="AG60" s="224"/>
      <c r="AH60" s="224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 thickBot="1">
      <c r="G61" t="s">
        <v>110</v>
      </c>
      <c r="R61" s="63"/>
      <c r="S61" s="63"/>
      <c r="T61" s="1" t="s">
        <v>64</v>
      </c>
      <c r="U61" s="251" t="e">
        <f>($AN$59+$AO$59)/($AQ$59+$AO$59)</f>
        <v>#DIV/0!</v>
      </c>
      <c r="V61" s="252"/>
      <c r="W61" s="1" t="s">
        <v>69</v>
      </c>
      <c r="X61" s="253" t="e">
        <f>IF(U61&gt;=8/28,"4週8休以上",IF(U61&gt;=0.25,"4週7休以上4週8休未満",IF(U61&gt;=6/28,"4週6休以上4週7休未満","4週6休未満")))</f>
        <v>#DIV/0!</v>
      </c>
      <c r="Y61" s="254"/>
      <c r="Z61" s="254"/>
      <c r="AA61" s="255"/>
      <c r="AB61" s="1" t="s">
        <v>124</v>
      </c>
      <c r="AC61" s="188" t="e">
        <f>IF(U61&gt;0.285,"ＯＫ","ＮＧ")</f>
        <v>#DIV/0!</v>
      </c>
      <c r="AD61" s="149"/>
      <c r="AE61" s="230" t="s">
        <v>109</v>
      </c>
      <c r="AF61" s="231"/>
      <c r="AG61" s="231"/>
      <c r="AH61" s="232"/>
      <c r="AI61" s="223"/>
      <c r="AJ61" s="223"/>
    </row>
    <row r="62" spans="2:43" ht="18" customHeight="1">
      <c r="G62" t="s">
        <v>111</v>
      </c>
      <c r="T62" s="1"/>
      <c r="U62" s="27"/>
      <c r="AC62" s="84"/>
      <c r="AD62" s="149"/>
      <c r="AE62" s="233"/>
      <c r="AF62" s="219"/>
      <c r="AG62" s="219"/>
      <c r="AH62" s="234"/>
      <c r="AI62" s="223"/>
      <c r="AJ62" s="223"/>
    </row>
    <row r="63" spans="2:43" ht="18" customHeight="1">
      <c r="G63" s="52" t="s">
        <v>113</v>
      </c>
      <c r="H63" s="162"/>
      <c r="I63" s="162"/>
      <c r="J63" s="206"/>
      <c r="K63" s="206"/>
      <c r="L63" s="206"/>
      <c r="M63" s="206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35" t="s">
        <v>95</v>
      </c>
      <c r="AF63" s="236"/>
      <c r="AG63" s="236"/>
      <c r="AH63" s="237"/>
      <c r="AI63" s="241" t="s">
        <v>101</v>
      </c>
      <c r="AJ63" s="241"/>
      <c r="AK63" s="241"/>
    </row>
    <row r="64" spans="2:43" ht="18" customHeight="1" thickBot="1">
      <c r="R64" s="63"/>
      <c r="S64" s="63"/>
      <c r="T64" s="1" t="s">
        <v>64</v>
      </c>
      <c r="U64" s="224" t="str">
        <f>CONCATENATE($AN$60+$AO$60&amp;"日","/",$AQ$60+$AO$60&amp;"日")</f>
        <v>0日/0日</v>
      </c>
      <c r="V64" s="224"/>
      <c r="AE64" s="238"/>
      <c r="AF64" s="239"/>
      <c r="AG64" s="239"/>
      <c r="AH64" s="240"/>
      <c r="AI64" s="241"/>
      <c r="AJ64" s="241"/>
      <c r="AK64" s="241"/>
    </row>
    <row r="65" spans="18:36" ht="18" customHeight="1" thickBot="1">
      <c r="R65" s="63"/>
      <c r="S65" s="63"/>
      <c r="T65" s="1" t="s">
        <v>64</v>
      </c>
      <c r="U65" s="251" t="str">
        <f>IF(AN60=0,"",($AN$60+$AO$60)/($AQ$60+$AO$60))</f>
        <v/>
      </c>
      <c r="V65" s="252"/>
      <c r="W65" s="1" t="s">
        <v>69</v>
      </c>
      <c r="X65" s="253" t="str">
        <f>IF(U65="","",IF(U65&gt;=8/28,"4週8休以上",IF(U65&gt;=0.25,"4週7休以上4週8休未満",IF(U65&gt;=6/28,"4週6休以上4週7休未満","補正なし"))))</f>
        <v/>
      </c>
      <c r="Y65" s="254"/>
      <c r="Z65" s="254"/>
      <c r="AA65" s="255"/>
      <c r="AE65" s="229"/>
      <c r="AF65" s="229"/>
      <c r="AG65" s="229"/>
      <c r="AH65" s="229"/>
      <c r="AI65" s="229"/>
      <c r="AJ65" s="229"/>
    </row>
    <row r="66" spans="18:36">
      <c r="AE66" s="229"/>
      <c r="AF66" s="229"/>
      <c r="AG66" s="229"/>
      <c r="AH66" s="229"/>
      <c r="AI66" s="229"/>
      <c r="AJ66" s="229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29"/>
      <c r="AB72" s="229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29"/>
      <c r="AB76" s="229"/>
      <c r="AE76" s="63"/>
      <c r="AF76" s="63"/>
      <c r="AG76" s="1"/>
    </row>
  </sheetData>
  <mergeCells count="53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AI65:AJ66"/>
    <mergeCell ref="AA72:AB72"/>
    <mergeCell ref="U61:V61"/>
    <mergeCell ref="X61:AA61"/>
    <mergeCell ref="AE61:AH62"/>
    <mergeCell ref="AI61:AJ62"/>
    <mergeCell ref="AE63:AH64"/>
    <mergeCell ref="AI63:AK64"/>
    <mergeCell ref="U64:V64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83" priority="41">
      <formula>G$6="土"</formula>
    </cfRule>
    <cfRule type="expression" dxfId="82" priority="40">
      <formula>G$6="日"</formula>
    </cfRule>
    <cfRule type="expression" dxfId="81" priority="39">
      <formula>G$6="祝"</formula>
    </cfRule>
  </conditionalFormatting>
  <conditionalFormatting sqref="G11:AM13">
    <cfRule type="expression" dxfId="80" priority="38">
      <formula>G$10="土"</formula>
    </cfRule>
    <cfRule type="expression" dxfId="79" priority="36">
      <formula>G$10="祝"</formula>
    </cfRule>
    <cfRule type="expression" dxfId="78" priority="37">
      <formula>G$10="日"</formula>
    </cfRule>
  </conditionalFormatting>
  <conditionalFormatting sqref="G15:AM17">
    <cfRule type="expression" dxfId="77" priority="35">
      <formula>G$14="土"</formula>
    </cfRule>
    <cfRule type="expression" dxfId="76" priority="34">
      <formula>G$14="日"</formula>
    </cfRule>
    <cfRule type="expression" dxfId="75" priority="33">
      <formula>G$14="祝"</formula>
    </cfRule>
  </conditionalFormatting>
  <conditionalFormatting sqref="G19:AM21">
    <cfRule type="expression" dxfId="74" priority="32">
      <formula>G$18="土"</formula>
    </cfRule>
    <cfRule type="expression" dxfId="73" priority="31">
      <formula>G$18="日"</formula>
    </cfRule>
    <cfRule type="expression" dxfId="72" priority="30">
      <formula>G$18="祝"</formula>
    </cfRule>
  </conditionalFormatting>
  <conditionalFormatting sqref="G23:AM25">
    <cfRule type="expression" dxfId="71" priority="29">
      <formula>G$22="土"</formula>
    </cfRule>
    <cfRule type="expression" dxfId="70" priority="28">
      <formula>G$22="日"</formula>
    </cfRule>
    <cfRule type="expression" dxfId="69" priority="27">
      <formula>G$22="祝"</formula>
    </cfRule>
  </conditionalFormatting>
  <conditionalFormatting sqref="G27:AM29">
    <cfRule type="expression" dxfId="68" priority="25">
      <formula>G$26="日"</formula>
    </cfRule>
    <cfRule type="expression" dxfId="67" priority="24">
      <formula>G$26="祝"</formula>
    </cfRule>
    <cfRule type="expression" dxfId="66" priority="26">
      <formula>G$26="土"</formula>
    </cfRule>
  </conditionalFormatting>
  <conditionalFormatting sqref="G31:AM33">
    <cfRule type="expression" dxfId="65" priority="22">
      <formula>G$30="日"</formula>
    </cfRule>
    <cfRule type="expression" dxfId="64" priority="23">
      <formula>G$30="土"</formula>
    </cfRule>
    <cfRule type="expression" dxfId="63" priority="21">
      <formula>G$30="祝"</formula>
    </cfRule>
  </conditionalFormatting>
  <conditionalFormatting sqref="G35:AM37">
    <cfRule type="expression" dxfId="62" priority="20">
      <formula>G$34="土"</formula>
    </cfRule>
    <cfRule type="expression" dxfId="61" priority="19">
      <formula>G$34="日"</formula>
    </cfRule>
    <cfRule type="expression" dxfId="60" priority="18">
      <formula>G$34="祝"</formula>
    </cfRule>
  </conditionalFormatting>
  <conditionalFormatting sqref="G39:AM41">
    <cfRule type="expression" dxfId="59" priority="17">
      <formula>G$38="土"</formula>
    </cfRule>
    <cfRule type="expression" dxfId="58" priority="16">
      <formula>G$38="日"</formula>
    </cfRule>
    <cfRule type="expression" dxfId="57" priority="15">
      <formula>G$38="祝"</formula>
    </cfRule>
  </conditionalFormatting>
  <conditionalFormatting sqref="G43:AM45">
    <cfRule type="expression" dxfId="56" priority="14">
      <formula>G$42="土"</formula>
    </cfRule>
    <cfRule type="expression" dxfId="55" priority="13">
      <formula>G$42="日"</formula>
    </cfRule>
    <cfRule type="expression" dxfId="54" priority="12">
      <formula>G$42="祝"</formula>
    </cfRule>
  </conditionalFormatting>
  <conditionalFormatting sqref="G47:AM49">
    <cfRule type="expression" dxfId="53" priority="11">
      <formula>G$46="土"</formula>
    </cfRule>
    <cfRule type="expression" dxfId="52" priority="10">
      <formula>G$46="日"</formula>
    </cfRule>
    <cfRule type="expression" dxfId="51" priority="9">
      <formula>G$46="祝"</formula>
    </cfRule>
  </conditionalFormatting>
  <conditionalFormatting sqref="G51:AM53">
    <cfRule type="expression" dxfId="50" priority="8">
      <formula>G$50="土"</formula>
    </cfRule>
    <cfRule type="expression" dxfId="49" priority="6">
      <formula>G$50="祝"</formula>
    </cfRule>
    <cfRule type="expression" dxfId="48" priority="7">
      <formula>G$50="日"</formula>
    </cfRule>
  </conditionalFormatting>
  <conditionalFormatting sqref="G55:AM57">
    <cfRule type="expression" dxfId="47" priority="5">
      <formula>G$54="土"</formula>
    </cfRule>
    <cfRule type="expression" dxfId="46" priority="4">
      <formula>G$54="日"</formula>
    </cfRule>
    <cfRule type="expression" dxfId="45" priority="3">
      <formula>G$54="祝"</formula>
    </cfRule>
  </conditionalFormatting>
  <conditionalFormatting sqref="AC61">
    <cfRule type="expression" dxfId="44" priority="1">
      <formula>$AC$61="ＮＧ"</formula>
    </cfRule>
  </conditionalFormatting>
  <conditionalFormatting sqref="AI61">
    <cfRule type="expression" dxfId="43" priority="2">
      <formula>$AH$59="ＮＧ"</formula>
    </cfRule>
  </conditionalFormatting>
  <conditionalFormatting sqref="AI65">
    <cfRule type="expression" dxfId="42" priority="42">
      <formula>$AH$61="ＮＧ"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P3" sqref="P3:R3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125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月</v>
      </c>
      <c r="H10" s="114" t="str">
        <f>'旬報(4月)'!D17</f>
        <v>火</v>
      </c>
      <c r="I10" s="114" t="str">
        <f>'旬報(4月)'!D18</f>
        <v>水</v>
      </c>
      <c r="J10" s="114" t="str">
        <f>'旬報(4月)'!D19</f>
        <v>木</v>
      </c>
      <c r="K10" s="114" t="str">
        <f>'旬報(4月)'!D20</f>
        <v>金</v>
      </c>
      <c r="L10" s="114" t="str">
        <f>'旬報(4月)'!D21</f>
        <v>土</v>
      </c>
      <c r="M10" s="114" t="str">
        <f>'旬報(4月)'!D22</f>
        <v>日</v>
      </c>
      <c r="N10" s="114" t="str">
        <f>'旬報(4月)'!D23</f>
        <v>月</v>
      </c>
      <c r="O10" s="114" t="str">
        <f>'旬報(4月)'!D24</f>
        <v>火</v>
      </c>
      <c r="P10" s="114" t="str">
        <f>'旬報(4月)'!D25</f>
        <v>水</v>
      </c>
      <c r="Q10" s="114" t="str">
        <f>'旬報(4月)'!D36</f>
        <v>木</v>
      </c>
      <c r="R10" s="114" t="str">
        <f>'旬報(4月)'!D37</f>
        <v>金</v>
      </c>
      <c r="S10" s="114" t="str">
        <f>'旬報(4月)'!D38</f>
        <v>土</v>
      </c>
      <c r="T10" s="114" t="str">
        <f>'旬報(4月)'!D39</f>
        <v>日</v>
      </c>
      <c r="U10" s="114" t="str">
        <f>'旬報(4月)'!D40</f>
        <v>月</v>
      </c>
      <c r="V10" s="114" t="str">
        <f>'旬報(4月)'!D41</f>
        <v>火</v>
      </c>
      <c r="W10" s="114" t="str">
        <f>'旬報(4月)'!D42</f>
        <v>水</v>
      </c>
      <c r="X10" s="114" t="str">
        <f>'旬報(4月)'!D43</f>
        <v>木</v>
      </c>
      <c r="Y10" s="114" t="str">
        <f>'旬報(4月)'!D44</f>
        <v>金</v>
      </c>
      <c r="Z10" s="114" t="str">
        <f>'旬報(4月)'!D45</f>
        <v>土</v>
      </c>
      <c r="AA10" s="114" t="str">
        <f>'旬報(4月)'!D56</f>
        <v>日</v>
      </c>
      <c r="AB10" s="114" t="str">
        <f>'旬報(4月)'!D57</f>
        <v>月</v>
      </c>
      <c r="AC10" s="114" t="str">
        <f>'旬報(4月)'!D58</f>
        <v>火</v>
      </c>
      <c r="AD10" s="114" t="str">
        <f>'旬報(4月)'!D59</f>
        <v>水</v>
      </c>
      <c r="AE10" s="114" t="str">
        <f>'旬報(4月)'!D60</f>
        <v>木</v>
      </c>
      <c r="AF10" s="114" t="str">
        <f>'旬報(4月)'!D61</f>
        <v>金</v>
      </c>
      <c r="AG10" s="114" t="str">
        <f>'旬報(4月)'!D62</f>
        <v>土</v>
      </c>
      <c r="AH10" s="114" t="str">
        <f>'旬報(4月)'!D63</f>
        <v>日</v>
      </c>
      <c r="AI10" s="114" t="str">
        <f>'旬報(4月)'!D64</f>
        <v>月</v>
      </c>
      <c r="AJ10" s="114" t="str">
        <f>'旬報(4月)'!D65</f>
        <v>火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水</v>
      </c>
      <c r="H14" s="114" t="str">
        <f>'旬報(5月)'!D17</f>
        <v>木</v>
      </c>
      <c r="I14" s="114" t="str">
        <f>'旬報(5月)'!D18</f>
        <v>金</v>
      </c>
      <c r="J14" s="114" t="str">
        <f>'旬報(5月)'!D19</f>
        <v>土</v>
      </c>
      <c r="K14" s="114" t="str">
        <f>'旬報(5月)'!D20</f>
        <v>日</v>
      </c>
      <c r="L14" s="114" t="str">
        <f>'旬報(5月)'!D21</f>
        <v>月</v>
      </c>
      <c r="M14" s="114" t="str">
        <f>'旬報(5月)'!D22</f>
        <v>火</v>
      </c>
      <c r="N14" s="114" t="str">
        <f>'旬報(5月)'!D23</f>
        <v>水</v>
      </c>
      <c r="O14" s="114" t="str">
        <f>'旬報(5月)'!D24</f>
        <v>木</v>
      </c>
      <c r="P14" s="114" t="str">
        <f>'旬報(5月)'!D25</f>
        <v>金</v>
      </c>
      <c r="Q14" s="114" t="str">
        <f>'旬報(5月)'!D36</f>
        <v>土</v>
      </c>
      <c r="R14" s="114" t="str">
        <f>'旬報(5月)'!D37</f>
        <v>日</v>
      </c>
      <c r="S14" s="114" t="str">
        <f>'旬報(5月)'!D38</f>
        <v>月</v>
      </c>
      <c r="T14" s="114" t="str">
        <f>'旬報(5月)'!D39</f>
        <v>火</v>
      </c>
      <c r="U14" s="114" t="str">
        <f>'旬報(5月)'!D40</f>
        <v>水</v>
      </c>
      <c r="V14" s="114" t="str">
        <f>'旬報(5月)'!D41</f>
        <v>木</v>
      </c>
      <c r="W14" s="114" t="str">
        <f>'旬報(5月)'!D42</f>
        <v>金</v>
      </c>
      <c r="X14" s="114" t="str">
        <f>'旬報(5月)'!D43</f>
        <v>土</v>
      </c>
      <c r="Y14" s="114" t="str">
        <f>'旬報(5月)'!D44</f>
        <v>日</v>
      </c>
      <c r="Z14" s="114" t="str">
        <f>'旬報(5月)'!D45</f>
        <v>月</v>
      </c>
      <c r="AA14" s="114" t="str">
        <f>'旬報(5月)'!D56</f>
        <v>火</v>
      </c>
      <c r="AB14" s="114" t="str">
        <f>'旬報(5月)'!D57</f>
        <v>水</v>
      </c>
      <c r="AC14" s="114" t="str">
        <f>'旬報(5月)'!D58</f>
        <v>木</v>
      </c>
      <c r="AD14" s="114" t="str">
        <f>'旬報(5月)'!D59</f>
        <v>金</v>
      </c>
      <c r="AE14" s="114" t="str">
        <f>'旬報(5月)'!D60</f>
        <v>土</v>
      </c>
      <c r="AF14" s="114" t="str">
        <f>'旬報(5月)'!D61</f>
        <v>日</v>
      </c>
      <c r="AG14" s="114" t="str">
        <f>'旬報(5月)'!D62</f>
        <v>月</v>
      </c>
      <c r="AH14" s="114" t="str">
        <f>'旬報(5月)'!D63</f>
        <v>火</v>
      </c>
      <c r="AI14" s="114" t="str">
        <f>'旬報(5月)'!D64</f>
        <v>水</v>
      </c>
      <c r="AJ14" s="114" t="str">
        <f>'旬報(5月)'!D65</f>
        <v>木</v>
      </c>
      <c r="AK14" s="115" t="str">
        <f>'旬報(5月)'!D66</f>
        <v>金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土</v>
      </c>
      <c r="H18" s="120" t="str">
        <f>'旬報(6月)'!D17</f>
        <v>日</v>
      </c>
      <c r="I18" s="120" t="str">
        <f>'旬報(6月)'!D18</f>
        <v>月</v>
      </c>
      <c r="J18" s="120" t="str">
        <f>'旬報(6月)'!D19</f>
        <v>火</v>
      </c>
      <c r="K18" s="120" t="str">
        <f>'旬報(6月)'!D20</f>
        <v>水</v>
      </c>
      <c r="L18" s="120" t="str">
        <f>'旬報(6月)'!D21</f>
        <v>木</v>
      </c>
      <c r="M18" s="120" t="str">
        <f>'旬報(6月)'!D22</f>
        <v>金</v>
      </c>
      <c r="N18" s="120" t="str">
        <f>'旬報(6月)'!D23</f>
        <v>土</v>
      </c>
      <c r="O18" s="120" t="str">
        <f>'旬報(6月)'!D24</f>
        <v>日</v>
      </c>
      <c r="P18" s="120" t="str">
        <f>'旬報(6月)'!D25</f>
        <v>月</v>
      </c>
      <c r="Q18" s="120" t="str">
        <f>'旬報(6月)'!D36</f>
        <v>火</v>
      </c>
      <c r="R18" s="120" t="str">
        <f>'旬報(6月)'!D37</f>
        <v>水</v>
      </c>
      <c r="S18" s="120" t="str">
        <f>'旬報(6月)'!D38</f>
        <v>木</v>
      </c>
      <c r="T18" s="120" t="str">
        <f>'旬報(6月)'!D39</f>
        <v>金</v>
      </c>
      <c r="U18" s="120" t="str">
        <f>'旬報(6月)'!D40</f>
        <v>土</v>
      </c>
      <c r="V18" s="120" t="str">
        <f>'旬報(6月)'!D41</f>
        <v>日</v>
      </c>
      <c r="W18" s="120" t="str">
        <f>'旬報(6月)'!D42</f>
        <v>月</v>
      </c>
      <c r="X18" s="120" t="str">
        <f>'旬報(6月)'!D43</f>
        <v>火</v>
      </c>
      <c r="Y18" s="120" t="str">
        <f>'旬報(6月)'!D44</f>
        <v>水</v>
      </c>
      <c r="Z18" s="120" t="str">
        <f>'旬報(6月)'!D45</f>
        <v>木</v>
      </c>
      <c r="AA18" s="120" t="str">
        <f>'旬報(6月)'!D56</f>
        <v>金</v>
      </c>
      <c r="AB18" s="120" t="str">
        <f>'旬報(6月)'!D57</f>
        <v>土</v>
      </c>
      <c r="AC18" s="120" t="str">
        <f>'旬報(6月)'!D58</f>
        <v>日</v>
      </c>
      <c r="AD18" s="120" t="str">
        <f>'旬報(6月)'!D59</f>
        <v>月</v>
      </c>
      <c r="AE18" s="120" t="str">
        <f>'旬報(6月)'!D60</f>
        <v>火</v>
      </c>
      <c r="AF18" s="120" t="str">
        <f>'旬報(6月)'!D61</f>
        <v>水</v>
      </c>
      <c r="AG18" s="120" t="str">
        <f>'旬報(6月)'!D62</f>
        <v>木</v>
      </c>
      <c r="AH18" s="120" t="str">
        <f>'旬報(6月)'!D63</f>
        <v>金</v>
      </c>
      <c r="AI18" s="120" t="str">
        <f>'旬報(6月)'!D64</f>
        <v>土</v>
      </c>
      <c r="AJ18" s="120" t="str">
        <f>'旬報(6月)'!D65</f>
        <v>日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 t="s">
        <v>10</v>
      </c>
      <c r="W19" s="78" t="s">
        <v>10</v>
      </c>
      <c r="X19" s="78" t="s">
        <v>75</v>
      </c>
      <c r="Y19" s="78" t="s">
        <v>75</v>
      </c>
      <c r="Z19" s="78" t="s">
        <v>10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75</v>
      </c>
      <c r="AF19" s="78" t="s">
        <v>75</v>
      </c>
      <c r="AG19" s="78" t="s">
        <v>10</v>
      </c>
      <c r="AH19" s="78" t="s">
        <v>10</v>
      </c>
      <c r="AI19" s="78" t="s">
        <v>10</v>
      </c>
      <c r="AJ19" s="78" t="s">
        <v>10</v>
      </c>
      <c r="AK19" s="79"/>
      <c r="AL19" s="1"/>
      <c r="AM19" s="1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 t="s">
        <v>10</v>
      </c>
      <c r="W20" s="78" t="s">
        <v>10</v>
      </c>
      <c r="X20" s="78" t="s">
        <v>75</v>
      </c>
      <c r="Y20" s="78" t="s">
        <v>75</v>
      </c>
      <c r="Z20" s="78" t="s">
        <v>10</v>
      </c>
      <c r="AA20" s="78" t="s">
        <v>10</v>
      </c>
      <c r="AB20" s="78" t="s">
        <v>10</v>
      </c>
      <c r="AC20" s="78" t="s">
        <v>10</v>
      </c>
      <c r="AD20" s="203" t="s">
        <v>75</v>
      </c>
      <c r="AE20" s="78" t="s">
        <v>75</v>
      </c>
      <c r="AF20" s="78" t="s">
        <v>75</v>
      </c>
      <c r="AG20" s="78" t="s">
        <v>10</v>
      </c>
      <c r="AH20" s="78" t="s">
        <v>10</v>
      </c>
      <c r="AI20" s="78" t="s">
        <v>10</v>
      </c>
      <c r="AJ20" s="78" t="s">
        <v>10</v>
      </c>
      <c r="AK20" s="79"/>
      <c r="AL20" s="1"/>
      <c r="AM20" s="1"/>
      <c r="AN20">
        <f>SUM(COUNTIF(G20:AK20,{"休"}))</f>
        <v>5</v>
      </c>
      <c r="AP20">
        <f>SUM(COUNTIF(G20:AK20,{"■"}))</f>
        <v>10</v>
      </c>
      <c r="AQ20">
        <f>AN20+AP20</f>
        <v>15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月</v>
      </c>
      <c r="H22" s="120" t="str">
        <f>'旬報(7月)'!D17</f>
        <v>火</v>
      </c>
      <c r="I22" s="120" t="str">
        <f>'旬報(7月)'!D18</f>
        <v>水</v>
      </c>
      <c r="J22" s="120" t="str">
        <f>'旬報(7月)'!D19</f>
        <v>木</v>
      </c>
      <c r="K22" s="120" t="str">
        <f>'旬報(7月)'!D20</f>
        <v>金</v>
      </c>
      <c r="L22" s="120" t="str">
        <f>'旬報(7月)'!D21</f>
        <v>土</v>
      </c>
      <c r="M22" s="120" t="str">
        <f>'旬報(7月)'!D22</f>
        <v>日</v>
      </c>
      <c r="N22" s="120" t="str">
        <f>'旬報(7月)'!D23</f>
        <v>月</v>
      </c>
      <c r="O22" s="120" t="str">
        <f>'旬報(7月)'!D24</f>
        <v>火</v>
      </c>
      <c r="P22" s="120" t="str">
        <f>'旬報(7月)'!D25</f>
        <v>水</v>
      </c>
      <c r="Q22" s="120" t="str">
        <f>'旬報(7月)'!D36</f>
        <v>木</v>
      </c>
      <c r="R22" s="120" t="str">
        <f>'旬報(7月)'!D37</f>
        <v>金</v>
      </c>
      <c r="S22" s="120" t="str">
        <f>'旬報(7月)'!D38</f>
        <v>土</v>
      </c>
      <c r="T22" s="120" t="str">
        <f>'旬報(7月)'!D39</f>
        <v>日</v>
      </c>
      <c r="U22" s="120" t="str">
        <f>'旬報(7月)'!D40</f>
        <v>月</v>
      </c>
      <c r="V22" s="120" t="str">
        <f>'旬報(7月)'!D41</f>
        <v>火</v>
      </c>
      <c r="W22" s="120" t="str">
        <f>'旬報(7月)'!D42</f>
        <v>水</v>
      </c>
      <c r="X22" s="120" t="str">
        <f>'旬報(7月)'!D43</f>
        <v>木</v>
      </c>
      <c r="Y22" s="120" t="str">
        <f>'旬報(7月)'!D44</f>
        <v>金</v>
      </c>
      <c r="Z22" s="120" t="str">
        <f>'旬報(7月)'!D45</f>
        <v>土</v>
      </c>
      <c r="AA22" s="120" t="str">
        <f>'旬報(7月)'!D56</f>
        <v>日</v>
      </c>
      <c r="AB22" s="120" t="str">
        <f>'旬報(7月)'!D57</f>
        <v>月</v>
      </c>
      <c r="AC22" s="120" t="str">
        <f>'旬報(7月)'!D58</f>
        <v>火</v>
      </c>
      <c r="AD22" s="120" t="str">
        <f>'旬報(7月)'!D59</f>
        <v>水</v>
      </c>
      <c r="AE22" s="120" t="str">
        <f>'旬報(7月)'!D60</f>
        <v>木</v>
      </c>
      <c r="AF22" s="120" t="str">
        <f>'旬報(7月)'!D61</f>
        <v>金</v>
      </c>
      <c r="AG22" s="120" t="str">
        <f>'旬報(7月)'!D62</f>
        <v>土</v>
      </c>
      <c r="AH22" s="120" t="str">
        <f>'旬報(7月)'!D63</f>
        <v>日</v>
      </c>
      <c r="AI22" s="120" t="str">
        <f>'旬報(7月)'!D64</f>
        <v>月</v>
      </c>
      <c r="AJ22" s="120" t="str">
        <f>'旬報(7月)'!D65</f>
        <v>火</v>
      </c>
      <c r="AK22" s="121" t="str">
        <f>'旬報(7月)'!D66</f>
        <v>水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 t="s">
        <v>10</v>
      </c>
      <c r="H23" s="78" t="s">
        <v>75</v>
      </c>
      <c r="I23" s="78" t="s">
        <v>75</v>
      </c>
      <c r="J23" s="78" t="s">
        <v>10</v>
      </c>
      <c r="K23" s="78" t="s">
        <v>10</v>
      </c>
      <c r="L23" s="78" t="s">
        <v>10</v>
      </c>
      <c r="M23" s="78" t="s">
        <v>10</v>
      </c>
      <c r="N23" s="78" t="s">
        <v>10</v>
      </c>
      <c r="O23" s="78" t="s">
        <v>75</v>
      </c>
      <c r="P23" s="78" t="s">
        <v>75</v>
      </c>
      <c r="Q23" s="78" t="s">
        <v>10</v>
      </c>
      <c r="R23" s="78" t="s">
        <v>10</v>
      </c>
      <c r="S23" s="78" t="s">
        <v>10</v>
      </c>
      <c r="T23" s="78" t="s">
        <v>10</v>
      </c>
      <c r="U23" s="78" t="s">
        <v>10</v>
      </c>
      <c r="V23" s="78" t="s">
        <v>75</v>
      </c>
      <c r="W23" s="78" t="s">
        <v>75</v>
      </c>
      <c r="X23" s="78" t="s">
        <v>75</v>
      </c>
      <c r="Y23" s="78" t="s">
        <v>10</v>
      </c>
      <c r="Z23" s="78" t="s">
        <v>10</v>
      </c>
      <c r="AA23" s="78" t="s">
        <v>10</v>
      </c>
      <c r="AB23" s="78" t="s">
        <v>10</v>
      </c>
      <c r="AC23" s="78" t="s">
        <v>75</v>
      </c>
      <c r="AD23" s="78" t="s">
        <v>75</v>
      </c>
      <c r="AE23" s="78" t="s">
        <v>10</v>
      </c>
      <c r="AF23" s="78" t="s">
        <v>10</v>
      </c>
      <c r="AG23" s="78" t="s">
        <v>10</v>
      </c>
      <c r="AH23" s="78" t="s">
        <v>10</v>
      </c>
      <c r="AI23" s="78" t="s">
        <v>10</v>
      </c>
      <c r="AJ23" s="78" t="s">
        <v>75</v>
      </c>
      <c r="AK23" s="79" t="s">
        <v>75</v>
      </c>
      <c r="AL23" s="1"/>
      <c r="AM23" s="1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275"/>
      <c r="C24" s="276"/>
      <c r="D24" s="93" t="s">
        <v>9</v>
      </c>
      <c r="E24" s="94"/>
      <c r="F24" s="95"/>
      <c r="G24" s="77" t="s">
        <v>10</v>
      </c>
      <c r="H24" s="78" t="s">
        <v>75</v>
      </c>
      <c r="I24" s="78" t="s">
        <v>75</v>
      </c>
      <c r="J24" s="78" t="s">
        <v>10</v>
      </c>
      <c r="K24" s="78" t="s">
        <v>10</v>
      </c>
      <c r="L24" s="78" t="s">
        <v>10</v>
      </c>
      <c r="M24" s="78" t="s">
        <v>10</v>
      </c>
      <c r="N24" s="78" t="s">
        <v>10</v>
      </c>
      <c r="O24" s="78" t="s">
        <v>75</v>
      </c>
      <c r="P24" s="78" t="s">
        <v>75</v>
      </c>
      <c r="Q24" s="78" t="s">
        <v>10</v>
      </c>
      <c r="R24" s="78" t="s">
        <v>10</v>
      </c>
      <c r="S24" s="78" t="s">
        <v>10</v>
      </c>
      <c r="T24" s="78" t="s">
        <v>10</v>
      </c>
      <c r="U24" s="78" t="s">
        <v>10</v>
      </c>
      <c r="V24" s="78" t="s">
        <v>75</v>
      </c>
      <c r="W24" s="78" t="s">
        <v>75</v>
      </c>
      <c r="X24" s="78" t="s">
        <v>75</v>
      </c>
      <c r="Y24" s="78" t="s">
        <v>10</v>
      </c>
      <c r="Z24" s="78" t="s">
        <v>10</v>
      </c>
      <c r="AA24" s="78" t="s">
        <v>10</v>
      </c>
      <c r="AB24" s="78" t="s">
        <v>10</v>
      </c>
      <c r="AC24" s="203" t="s">
        <v>10</v>
      </c>
      <c r="AD24" s="78" t="s">
        <v>75</v>
      </c>
      <c r="AE24" s="203" t="s">
        <v>75</v>
      </c>
      <c r="AF24" s="78" t="s">
        <v>10</v>
      </c>
      <c r="AG24" s="78" t="s">
        <v>10</v>
      </c>
      <c r="AH24" s="78" t="s">
        <v>10</v>
      </c>
      <c r="AI24" s="78" t="s">
        <v>10</v>
      </c>
      <c r="AJ24" s="78" t="s">
        <v>75</v>
      </c>
      <c r="AK24" s="79" t="s">
        <v>75</v>
      </c>
      <c r="AL24" s="1"/>
      <c r="AM24" s="1"/>
      <c r="AN24">
        <f>SUM(COUNTIF(G24:AK24,{"休"}))</f>
        <v>11</v>
      </c>
      <c r="AP24">
        <f>SUM(COUNTIF(G24:AK24,{"■"}))</f>
        <v>20</v>
      </c>
      <c r="AQ24">
        <f>AN24+AP24</f>
        <v>31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木</v>
      </c>
      <c r="H26" s="120" t="str">
        <f>'旬報(8月)'!D17</f>
        <v>金</v>
      </c>
      <c r="I26" s="120" t="str">
        <f>'旬報(8月)'!D18</f>
        <v>土</v>
      </c>
      <c r="J26" s="120" t="str">
        <f>'旬報(8月)'!D19</f>
        <v>日</v>
      </c>
      <c r="K26" s="120" t="str">
        <f>'旬報(8月)'!D20</f>
        <v>月</v>
      </c>
      <c r="L26" s="120" t="str">
        <f>'旬報(8月)'!D21</f>
        <v>火</v>
      </c>
      <c r="M26" s="120" t="str">
        <f>'旬報(8月)'!D22</f>
        <v>水</v>
      </c>
      <c r="N26" s="120" t="str">
        <f>'旬報(8月)'!D23</f>
        <v>木</v>
      </c>
      <c r="O26" s="120" t="str">
        <f>'旬報(8月)'!D24</f>
        <v>金</v>
      </c>
      <c r="P26" s="120" t="str">
        <f>'旬報(8月)'!D25</f>
        <v>土</v>
      </c>
      <c r="Q26" s="120" t="str">
        <f>'旬報(8月)'!D36</f>
        <v>日</v>
      </c>
      <c r="R26" s="123" t="str">
        <f>'旬報(8月)'!D37</f>
        <v>月</v>
      </c>
      <c r="S26" s="124" t="s">
        <v>73</v>
      </c>
      <c r="T26" s="125" t="s">
        <v>73</v>
      </c>
      <c r="U26" s="126" t="s">
        <v>73</v>
      </c>
      <c r="V26" s="119" t="str">
        <f>'旬報(8月)'!D41</f>
        <v>金</v>
      </c>
      <c r="W26" s="120" t="str">
        <f>'旬報(8月)'!D42</f>
        <v>土</v>
      </c>
      <c r="X26" s="120" t="str">
        <f>'旬報(8月)'!D43</f>
        <v>日</v>
      </c>
      <c r="Y26" s="120" t="str">
        <f>'旬報(8月)'!D44</f>
        <v>月</v>
      </c>
      <c r="Z26" s="120" t="str">
        <f>'旬報(8月)'!D45</f>
        <v>火</v>
      </c>
      <c r="AA26" s="120" t="str">
        <f>'旬報(8月)'!D56</f>
        <v>水</v>
      </c>
      <c r="AB26" s="120" t="str">
        <f>'旬報(8月)'!D57</f>
        <v>木</v>
      </c>
      <c r="AC26" s="120" t="str">
        <f>'旬報(8月)'!D58</f>
        <v>金</v>
      </c>
      <c r="AD26" s="120" t="str">
        <f>'旬報(8月)'!D59</f>
        <v>土</v>
      </c>
      <c r="AE26" s="120" t="str">
        <f>'旬報(8月)'!D60</f>
        <v>日</v>
      </c>
      <c r="AF26" s="120" t="str">
        <f>'旬報(8月)'!D61</f>
        <v>月</v>
      </c>
      <c r="AG26" s="120" t="str">
        <f>'旬報(8月)'!D62</f>
        <v>火</v>
      </c>
      <c r="AH26" s="120" t="str">
        <f>'旬報(8月)'!D63</f>
        <v>水</v>
      </c>
      <c r="AI26" s="120" t="str">
        <f>'旬報(8月)'!D64</f>
        <v>木</v>
      </c>
      <c r="AJ26" s="120" t="str">
        <f>'旬報(8月)'!D65</f>
        <v>金</v>
      </c>
      <c r="AK26" s="121" t="str">
        <f>'旬報(8月)'!D66</f>
        <v>土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 t="s">
        <v>10</v>
      </c>
      <c r="H27" s="78" t="s">
        <v>10</v>
      </c>
      <c r="I27" s="78" t="s">
        <v>10</v>
      </c>
      <c r="J27" s="78" t="s">
        <v>10</v>
      </c>
      <c r="K27" s="78" t="s">
        <v>10</v>
      </c>
      <c r="L27" s="78" t="s">
        <v>75</v>
      </c>
      <c r="M27" s="78" t="s">
        <v>75</v>
      </c>
      <c r="N27" s="78" t="s">
        <v>10</v>
      </c>
      <c r="O27" s="78" t="s">
        <v>10</v>
      </c>
      <c r="P27" s="78" t="s">
        <v>10</v>
      </c>
      <c r="Q27" s="78" t="s">
        <v>10</v>
      </c>
      <c r="R27" s="127" t="s">
        <v>10</v>
      </c>
      <c r="S27" s="128"/>
      <c r="T27" s="78"/>
      <c r="U27" s="129"/>
      <c r="V27" s="130" t="s">
        <v>10</v>
      </c>
      <c r="W27" s="78" t="s">
        <v>10</v>
      </c>
      <c r="X27" s="78" t="s">
        <v>10</v>
      </c>
      <c r="Y27" s="78" t="s">
        <v>10</v>
      </c>
      <c r="Z27" s="78" t="s">
        <v>75</v>
      </c>
      <c r="AA27" s="78" t="s">
        <v>75</v>
      </c>
      <c r="AB27" s="78" t="s">
        <v>10</v>
      </c>
      <c r="AC27" s="78" t="s">
        <v>10</v>
      </c>
      <c r="AD27" s="78" t="s">
        <v>10</v>
      </c>
      <c r="AE27" s="78" t="s">
        <v>10</v>
      </c>
      <c r="AF27" s="78" t="s">
        <v>10</v>
      </c>
      <c r="AG27" s="78" t="s">
        <v>75</v>
      </c>
      <c r="AH27" s="78" t="s">
        <v>75</v>
      </c>
      <c r="AI27" s="78" t="s">
        <v>10</v>
      </c>
      <c r="AJ27" s="78" t="s">
        <v>10</v>
      </c>
      <c r="AK27" s="79" t="s">
        <v>10</v>
      </c>
      <c r="AL27" s="1"/>
      <c r="AM27" s="1"/>
      <c r="AN27">
        <f>SUM(COUNTIF(G27:AK27,{"休"}))</f>
        <v>6</v>
      </c>
      <c r="AO27" s="1"/>
      <c r="AP27">
        <f>SUM(COUNTIF(G27:AK27,{"■"}))</f>
        <v>22</v>
      </c>
      <c r="AQ27">
        <f>AN27+AP27</f>
        <v>28</v>
      </c>
    </row>
    <row r="28" spans="2:43" ht="12.75" customHeight="1">
      <c r="B28" s="275"/>
      <c r="C28" s="276"/>
      <c r="D28" s="93" t="s">
        <v>9</v>
      </c>
      <c r="E28" s="94"/>
      <c r="F28" s="95"/>
      <c r="G28" s="77" t="s">
        <v>10</v>
      </c>
      <c r="H28" s="78" t="s">
        <v>10</v>
      </c>
      <c r="I28" s="78" t="s">
        <v>10</v>
      </c>
      <c r="J28" s="78" t="s">
        <v>10</v>
      </c>
      <c r="K28" s="78" t="s">
        <v>10</v>
      </c>
      <c r="L28" s="78" t="s">
        <v>75</v>
      </c>
      <c r="M28" s="78" t="s">
        <v>75</v>
      </c>
      <c r="N28" s="78" t="s">
        <v>10</v>
      </c>
      <c r="O28" s="78" t="s">
        <v>10</v>
      </c>
      <c r="P28" s="78" t="s">
        <v>10</v>
      </c>
      <c r="Q28" s="78" t="s">
        <v>10</v>
      </c>
      <c r="R28" s="127" t="s">
        <v>10</v>
      </c>
      <c r="S28" s="128"/>
      <c r="T28" s="78"/>
      <c r="U28" s="129"/>
      <c r="V28" s="130" t="s">
        <v>10</v>
      </c>
      <c r="W28" s="78" t="s">
        <v>10</v>
      </c>
      <c r="X28" s="78" t="s">
        <v>10</v>
      </c>
      <c r="Y28" s="78" t="s">
        <v>10</v>
      </c>
      <c r="Z28" s="78" t="s">
        <v>75</v>
      </c>
      <c r="AA28" s="78" t="s">
        <v>75</v>
      </c>
      <c r="AB28" s="78" t="s">
        <v>10</v>
      </c>
      <c r="AC28" s="78" t="s">
        <v>10</v>
      </c>
      <c r="AD28" s="78" t="s">
        <v>10</v>
      </c>
      <c r="AE28" s="78" t="s">
        <v>10</v>
      </c>
      <c r="AF28" s="78" t="s">
        <v>10</v>
      </c>
      <c r="AG28" s="78" t="s">
        <v>75</v>
      </c>
      <c r="AH28" s="78" t="s">
        <v>75</v>
      </c>
      <c r="AI28" s="78" t="s">
        <v>10</v>
      </c>
      <c r="AJ28" s="78" t="s">
        <v>10</v>
      </c>
      <c r="AK28" s="79" t="s">
        <v>10</v>
      </c>
      <c r="AL28" s="1"/>
      <c r="AM28" s="1"/>
      <c r="AN28">
        <f>SUM(COUNTIF(G28:AK28,{"休"}))</f>
        <v>6</v>
      </c>
      <c r="AO28" s="1"/>
      <c r="AP28">
        <f>SUM(COUNTIF(G28:AK28,{"■"}))</f>
        <v>22</v>
      </c>
      <c r="AQ28">
        <f>AN28+AP28</f>
        <v>28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日</v>
      </c>
      <c r="H30" s="120" t="str">
        <f>'旬報(9月)'!D17</f>
        <v>月</v>
      </c>
      <c r="I30" s="120" t="str">
        <f>'旬報(9月)'!D18</f>
        <v>火</v>
      </c>
      <c r="J30" s="120" t="str">
        <f>'旬報(9月)'!D19</f>
        <v>水</v>
      </c>
      <c r="K30" s="120" t="str">
        <f>'旬報(9月)'!D20</f>
        <v>木</v>
      </c>
      <c r="L30" s="120" t="str">
        <f>'旬報(9月)'!D21</f>
        <v>金</v>
      </c>
      <c r="M30" s="120" t="str">
        <f>'旬報(9月)'!D22</f>
        <v>土</v>
      </c>
      <c r="N30" s="120" t="str">
        <f>'旬報(9月)'!D23</f>
        <v>日</v>
      </c>
      <c r="O30" s="120" t="str">
        <f>'旬報(9月)'!D24</f>
        <v>月</v>
      </c>
      <c r="P30" s="120" t="str">
        <f>'旬報(9月)'!D25</f>
        <v>火</v>
      </c>
      <c r="Q30" s="120" t="str">
        <f>'旬報(9月)'!D36</f>
        <v>水</v>
      </c>
      <c r="R30" s="120" t="str">
        <f>'旬報(9月)'!D37</f>
        <v>木</v>
      </c>
      <c r="S30" s="135" t="str">
        <f>'旬報(9月)'!D38</f>
        <v>金</v>
      </c>
      <c r="T30" s="135" t="str">
        <f>'旬報(9月)'!D39</f>
        <v>土</v>
      </c>
      <c r="U30" s="135" t="str">
        <f>'旬報(9月)'!D40</f>
        <v>日</v>
      </c>
      <c r="V30" s="120" t="str">
        <f>'旬報(9月)'!D41</f>
        <v>月</v>
      </c>
      <c r="W30" s="120" t="str">
        <f>'旬報(9月)'!D42</f>
        <v>火</v>
      </c>
      <c r="X30" s="120" t="str">
        <f>'旬報(9月)'!D43</f>
        <v>水</v>
      </c>
      <c r="Y30" s="120" t="str">
        <f>'旬報(9月)'!D44</f>
        <v>木</v>
      </c>
      <c r="Z30" s="120" t="str">
        <f>'旬報(9月)'!D45</f>
        <v>金</v>
      </c>
      <c r="AA30" s="120" t="str">
        <f>'旬報(9月)'!D56</f>
        <v>土</v>
      </c>
      <c r="AB30" s="120" t="str">
        <f>'旬報(9月)'!D57</f>
        <v>日</v>
      </c>
      <c r="AC30" s="120" t="str">
        <f>'旬報(9月)'!D58</f>
        <v>月</v>
      </c>
      <c r="AD30" s="120" t="str">
        <f>'旬報(9月)'!D59</f>
        <v>火</v>
      </c>
      <c r="AE30" s="120" t="str">
        <f>'旬報(9月)'!D60</f>
        <v>水</v>
      </c>
      <c r="AF30" s="120" t="str">
        <f>'旬報(9月)'!D61</f>
        <v>木</v>
      </c>
      <c r="AG30" s="120" t="str">
        <f>'旬報(9月)'!D62</f>
        <v>金</v>
      </c>
      <c r="AH30" s="120" t="str">
        <f>'旬報(9月)'!D63</f>
        <v>土</v>
      </c>
      <c r="AI30" s="120" t="str">
        <f>'旬報(9月)'!D64</f>
        <v>日</v>
      </c>
      <c r="AJ30" s="120" t="str">
        <f>'旬報(9月)'!D65</f>
        <v>月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 t="s">
        <v>10</v>
      </c>
      <c r="H31" s="78" t="s">
        <v>10</v>
      </c>
      <c r="I31" s="78" t="s">
        <v>75</v>
      </c>
      <c r="J31" s="78" t="s">
        <v>75</v>
      </c>
      <c r="K31" s="78" t="s">
        <v>10</v>
      </c>
      <c r="L31" s="78" t="s">
        <v>10</v>
      </c>
      <c r="M31" s="78" t="s">
        <v>10</v>
      </c>
      <c r="N31" s="78" t="s">
        <v>10</v>
      </c>
      <c r="O31" s="78" t="s">
        <v>10</v>
      </c>
      <c r="P31" s="78" t="s">
        <v>75</v>
      </c>
      <c r="Q31" s="78" t="s">
        <v>75</v>
      </c>
      <c r="R31" s="78" t="s">
        <v>10</v>
      </c>
      <c r="S31" s="78" t="s">
        <v>10</v>
      </c>
      <c r="T31" s="78" t="s">
        <v>10</v>
      </c>
      <c r="U31" s="78" t="s">
        <v>10</v>
      </c>
      <c r="V31" s="78" t="s">
        <v>10</v>
      </c>
      <c r="W31" s="78" t="s">
        <v>75</v>
      </c>
      <c r="X31" s="78" t="s">
        <v>75</v>
      </c>
      <c r="Y31" s="78" t="s">
        <v>75</v>
      </c>
      <c r="Z31" s="78" t="s">
        <v>10</v>
      </c>
      <c r="AA31" s="78" t="s">
        <v>10</v>
      </c>
      <c r="AB31" s="78" t="s">
        <v>10</v>
      </c>
      <c r="AC31" s="78" t="s">
        <v>10</v>
      </c>
      <c r="AD31" s="78" t="s">
        <v>75</v>
      </c>
      <c r="AE31" s="78" t="s">
        <v>75</v>
      </c>
      <c r="AF31" s="78" t="s">
        <v>10</v>
      </c>
      <c r="AG31" s="78" t="s">
        <v>10</v>
      </c>
      <c r="AH31" s="78"/>
      <c r="AI31" s="78"/>
      <c r="AJ31" s="78"/>
      <c r="AK31" s="79"/>
      <c r="AL31" s="1"/>
      <c r="AM31" s="1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275"/>
      <c r="C32" s="276"/>
      <c r="D32" s="93" t="s">
        <v>9</v>
      </c>
      <c r="E32" s="94"/>
      <c r="F32" s="95"/>
      <c r="G32" s="77" t="s">
        <v>10</v>
      </c>
      <c r="H32" s="78" t="s">
        <v>10</v>
      </c>
      <c r="I32" s="78" t="s">
        <v>75</v>
      </c>
      <c r="J32" s="78" t="s">
        <v>75</v>
      </c>
      <c r="K32" s="78" t="s">
        <v>10</v>
      </c>
      <c r="L32" s="78" t="s">
        <v>10</v>
      </c>
      <c r="M32" s="78" t="s">
        <v>10</v>
      </c>
      <c r="N32" s="78" t="s">
        <v>10</v>
      </c>
      <c r="O32" s="78" t="s">
        <v>10</v>
      </c>
      <c r="P32" s="78" t="s">
        <v>75</v>
      </c>
      <c r="Q32" s="78" t="s">
        <v>75</v>
      </c>
      <c r="R32" s="78" t="s">
        <v>10</v>
      </c>
      <c r="S32" s="78" t="s">
        <v>10</v>
      </c>
      <c r="T32" s="78" t="s">
        <v>10</v>
      </c>
      <c r="U32" s="78" t="s">
        <v>10</v>
      </c>
      <c r="V32" s="78" t="s">
        <v>10</v>
      </c>
      <c r="W32" s="78" t="s">
        <v>75</v>
      </c>
      <c r="X32" s="78" t="s">
        <v>75</v>
      </c>
      <c r="Y32" s="203" t="s">
        <v>10</v>
      </c>
      <c r="Z32" s="78" t="s">
        <v>10</v>
      </c>
      <c r="AA32" s="78" t="s">
        <v>10</v>
      </c>
      <c r="AB32" s="78" t="s">
        <v>10</v>
      </c>
      <c r="AC32" s="78" t="s">
        <v>10</v>
      </c>
      <c r="AD32" s="203" t="s">
        <v>10</v>
      </c>
      <c r="AE32" s="78" t="s">
        <v>75</v>
      </c>
      <c r="AF32" s="78" t="s">
        <v>10</v>
      </c>
      <c r="AG32" s="78" t="s">
        <v>10</v>
      </c>
      <c r="AH32" s="78"/>
      <c r="AI32" s="78"/>
      <c r="AJ32" s="78"/>
      <c r="AK32" s="79"/>
      <c r="AL32" s="1"/>
      <c r="AM32" s="1"/>
      <c r="AN32">
        <f>SUM(COUNTIF(G32:AK32,{"休"}))</f>
        <v>7</v>
      </c>
      <c r="AP32">
        <f>SUM(COUNTIF(G32:AK32,{"■"}))</f>
        <v>20</v>
      </c>
      <c r="AQ32">
        <f>AN32+AP32</f>
        <v>27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火</v>
      </c>
      <c r="H34" s="120" t="str">
        <f>'旬報(10月)'!D17</f>
        <v>水</v>
      </c>
      <c r="I34" s="120" t="str">
        <f>'旬報(10月)'!D18</f>
        <v>木</v>
      </c>
      <c r="J34" s="120" t="str">
        <f>'旬報(10月)'!D19</f>
        <v>金</v>
      </c>
      <c r="K34" s="120" t="str">
        <f>'旬報(10月)'!D20</f>
        <v>土</v>
      </c>
      <c r="L34" s="120" t="str">
        <f>'旬報(10月)'!D21</f>
        <v>日</v>
      </c>
      <c r="M34" s="120" t="str">
        <f>'旬報(10月)'!D22</f>
        <v>月</v>
      </c>
      <c r="N34" s="120" t="str">
        <f>'旬報(10月)'!D23</f>
        <v>火</v>
      </c>
      <c r="O34" s="120" t="str">
        <f>'旬報(10月)'!D24</f>
        <v>水</v>
      </c>
      <c r="P34" s="120" t="str">
        <f>'旬報(10月)'!D25</f>
        <v>木</v>
      </c>
      <c r="Q34" s="120" t="str">
        <f>'旬報(10月)'!D36</f>
        <v>金</v>
      </c>
      <c r="R34" s="120" t="str">
        <f>'旬報(10月)'!D37</f>
        <v>土</v>
      </c>
      <c r="S34" s="120" t="str">
        <f>'旬報(10月)'!D38</f>
        <v>日</v>
      </c>
      <c r="T34" s="120" t="str">
        <f>'旬報(10月)'!D39</f>
        <v>月</v>
      </c>
      <c r="U34" s="120" t="str">
        <f>'旬報(10月)'!D40</f>
        <v>火</v>
      </c>
      <c r="V34" s="120" t="str">
        <f>'旬報(10月)'!D41</f>
        <v>水</v>
      </c>
      <c r="W34" s="120" t="str">
        <f>'旬報(10月)'!D42</f>
        <v>木</v>
      </c>
      <c r="X34" s="120" t="str">
        <f>'旬報(10月)'!D43</f>
        <v>金</v>
      </c>
      <c r="Y34" s="120" t="str">
        <f>'旬報(10月)'!D44</f>
        <v>土</v>
      </c>
      <c r="Z34" s="120" t="str">
        <f>'旬報(10月)'!D45</f>
        <v>日</v>
      </c>
      <c r="AA34" s="120" t="str">
        <f>'旬報(10月)'!D56</f>
        <v>月</v>
      </c>
      <c r="AB34" s="120" t="str">
        <f>'旬報(10月)'!D57</f>
        <v>火</v>
      </c>
      <c r="AC34" s="120" t="str">
        <f>'旬報(10月)'!D58</f>
        <v>水</v>
      </c>
      <c r="AD34" s="120" t="str">
        <f>'旬報(10月)'!D59</f>
        <v>木</v>
      </c>
      <c r="AE34" s="120" t="str">
        <f>'旬報(10月)'!D60</f>
        <v>金</v>
      </c>
      <c r="AF34" s="120" t="str">
        <f>'旬報(10月)'!D61</f>
        <v>土</v>
      </c>
      <c r="AG34" s="120" t="str">
        <f>'旬報(10月)'!D62</f>
        <v>日</v>
      </c>
      <c r="AH34" s="120" t="str">
        <f>'旬報(10月)'!D63</f>
        <v>月</v>
      </c>
      <c r="AI34" s="120" t="str">
        <f>'旬報(10月)'!D64</f>
        <v>火</v>
      </c>
      <c r="AJ34" s="120" t="str">
        <f>'旬報(10月)'!D65</f>
        <v>水</v>
      </c>
      <c r="AK34" s="121" t="str">
        <f>'旬報(10月)'!D66</f>
        <v>木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金</v>
      </c>
      <c r="H38" s="120" t="str">
        <f>'旬報(11月)'!D17</f>
        <v>土</v>
      </c>
      <c r="I38" s="120" t="str">
        <f>'旬報(11月)'!D18</f>
        <v>日</v>
      </c>
      <c r="J38" s="120" t="str">
        <f>'旬報(11月)'!D19</f>
        <v>月</v>
      </c>
      <c r="K38" s="120" t="str">
        <f>'旬報(11月)'!D20</f>
        <v>火</v>
      </c>
      <c r="L38" s="120" t="str">
        <f>'旬報(11月)'!D21</f>
        <v>水</v>
      </c>
      <c r="M38" s="120" t="str">
        <f>'旬報(11月)'!D22</f>
        <v>木</v>
      </c>
      <c r="N38" s="120" t="str">
        <f>'旬報(11月)'!D23</f>
        <v>金</v>
      </c>
      <c r="O38" s="120" t="str">
        <f>'旬報(11月)'!D24</f>
        <v>土</v>
      </c>
      <c r="P38" s="120" t="str">
        <f>'旬報(11月)'!D25</f>
        <v>日</v>
      </c>
      <c r="Q38" s="120" t="str">
        <f>'旬報(11月)'!D36</f>
        <v>月</v>
      </c>
      <c r="R38" s="120" t="str">
        <f>'旬報(11月)'!D37</f>
        <v>火</v>
      </c>
      <c r="S38" s="120" t="str">
        <f>'旬報(11月)'!D38</f>
        <v>水</v>
      </c>
      <c r="T38" s="120" t="str">
        <f>'旬報(11月)'!D39</f>
        <v>木</v>
      </c>
      <c r="U38" s="120" t="str">
        <f>'旬報(11月)'!D40</f>
        <v>金</v>
      </c>
      <c r="V38" s="120" t="str">
        <f>'旬報(11月)'!D41</f>
        <v>土</v>
      </c>
      <c r="W38" s="120" t="str">
        <f>'旬報(11月)'!D42</f>
        <v>日</v>
      </c>
      <c r="X38" s="120" t="str">
        <f>'旬報(11月)'!D43</f>
        <v>月</v>
      </c>
      <c r="Y38" s="120" t="str">
        <f>'旬報(11月)'!D44</f>
        <v>火</v>
      </c>
      <c r="Z38" s="120" t="str">
        <f>'旬報(11月)'!D45</f>
        <v>水</v>
      </c>
      <c r="AA38" s="120" t="str">
        <f>'旬報(11月)'!D56</f>
        <v>木</v>
      </c>
      <c r="AB38" s="120" t="str">
        <f>'旬報(11月)'!D57</f>
        <v>金</v>
      </c>
      <c r="AC38" s="120" t="str">
        <f>'旬報(11月)'!D58</f>
        <v>土</v>
      </c>
      <c r="AD38" s="120" t="str">
        <f>'旬報(11月)'!D59</f>
        <v>日</v>
      </c>
      <c r="AE38" s="120" t="str">
        <f>'旬報(11月)'!D60</f>
        <v>月</v>
      </c>
      <c r="AF38" s="120" t="str">
        <f>'旬報(11月)'!D61</f>
        <v>火</v>
      </c>
      <c r="AG38" s="120" t="str">
        <f>'旬報(11月)'!D62</f>
        <v>水</v>
      </c>
      <c r="AH38" s="120" t="str">
        <f>'旬報(11月)'!D63</f>
        <v>木</v>
      </c>
      <c r="AI38" s="120" t="str">
        <f>'旬報(11月)'!D64</f>
        <v>金</v>
      </c>
      <c r="AJ38" s="120" t="str">
        <f>'旬報(11月)'!D65</f>
        <v>土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日</v>
      </c>
      <c r="H42" s="120" t="str">
        <f>'旬報(12月)'!D17</f>
        <v>月</v>
      </c>
      <c r="I42" s="120" t="str">
        <f>'旬報(12月)'!D18</f>
        <v>火</v>
      </c>
      <c r="J42" s="120" t="str">
        <f>'旬報(12月)'!D19</f>
        <v>水</v>
      </c>
      <c r="K42" s="120" t="str">
        <f>'旬報(12月)'!D20</f>
        <v>木</v>
      </c>
      <c r="L42" s="120" t="str">
        <f>'旬報(12月)'!D21</f>
        <v>金</v>
      </c>
      <c r="M42" s="120" t="str">
        <f>'旬報(12月)'!D22</f>
        <v>土</v>
      </c>
      <c r="N42" s="120" t="str">
        <f>'旬報(12月)'!D23</f>
        <v>日</v>
      </c>
      <c r="O42" s="120" t="str">
        <f>'旬報(12月)'!D24</f>
        <v>月</v>
      </c>
      <c r="P42" s="120" t="str">
        <f>'旬報(12月)'!D25</f>
        <v>火</v>
      </c>
      <c r="Q42" s="120" t="str">
        <f>'旬報(12月)'!D36</f>
        <v>水</v>
      </c>
      <c r="R42" s="120" t="str">
        <f>'旬報(12月)'!D37</f>
        <v>木</v>
      </c>
      <c r="S42" s="120" t="str">
        <f>'旬報(12月)'!D38</f>
        <v>金</v>
      </c>
      <c r="T42" s="120" t="str">
        <f>'旬報(12月)'!D39</f>
        <v>土</v>
      </c>
      <c r="U42" s="120" t="str">
        <f>'旬報(12月)'!D40</f>
        <v>日</v>
      </c>
      <c r="V42" s="120" t="str">
        <f>'旬報(12月)'!D41</f>
        <v>月</v>
      </c>
      <c r="W42" s="120" t="str">
        <f>'旬報(12月)'!D42</f>
        <v>火</v>
      </c>
      <c r="X42" s="120" t="str">
        <f>'旬報(12月)'!D43</f>
        <v>水</v>
      </c>
      <c r="Y42" s="120" t="str">
        <f>'旬報(12月)'!D44</f>
        <v>木</v>
      </c>
      <c r="Z42" s="120" t="str">
        <f>'旬報(12月)'!D45</f>
        <v>金</v>
      </c>
      <c r="AA42" s="120" t="str">
        <f>'旬報(12月)'!D56</f>
        <v>土</v>
      </c>
      <c r="AB42" s="120" t="str">
        <f>'旬報(12月)'!D57</f>
        <v>日</v>
      </c>
      <c r="AC42" s="120" t="str">
        <f>'旬報(12月)'!D58</f>
        <v>月</v>
      </c>
      <c r="AD42" s="120" t="str">
        <f>'旬報(12月)'!D59</f>
        <v>火</v>
      </c>
      <c r="AE42" s="120" t="str">
        <f>'旬報(12月)'!D60</f>
        <v>水</v>
      </c>
      <c r="AF42" s="120" t="str">
        <f>'旬報(12月)'!D61</f>
        <v>木</v>
      </c>
      <c r="AG42" s="120" t="str">
        <f>'旬報(12月)'!D62</f>
        <v>金</v>
      </c>
      <c r="AH42" s="123" t="str">
        <f>'旬報(12月)'!D63</f>
        <v>土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21" t="str">
        <f xml:space="preserve"> 初期入力!D4+1&amp;"年"</f>
        <v>2025年</v>
      </c>
      <c r="C46" s="222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土</v>
      </c>
      <c r="K46" s="120" t="str">
        <f>'旬報(翌1月)'!D20</f>
        <v>日</v>
      </c>
      <c r="L46" s="120" t="str">
        <f>'旬報(翌1月)'!D21</f>
        <v>月</v>
      </c>
      <c r="M46" s="120" t="str">
        <f>'旬報(翌1月)'!D22</f>
        <v>火</v>
      </c>
      <c r="N46" s="120" t="str">
        <f>'旬報(翌1月)'!D23</f>
        <v>水</v>
      </c>
      <c r="O46" s="120" t="str">
        <f>'旬報(翌1月)'!D24</f>
        <v>木</v>
      </c>
      <c r="P46" s="120" t="str">
        <f>'旬報(翌1月)'!D25</f>
        <v>金</v>
      </c>
      <c r="Q46" s="120" t="str">
        <f>'旬報(翌1月)'!D36</f>
        <v>土</v>
      </c>
      <c r="R46" s="120" t="str">
        <f>'旬報(翌1月)'!D37</f>
        <v>日</v>
      </c>
      <c r="S46" s="120" t="str">
        <f>'旬報(翌1月)'!D38</f>
        <v>月</v>
      </c>
      <c r="T46" s="120" t="str">
        <f>'旬報(翌1月)'!D39</f>
        <v>火</v>
      </c>
      <c r="U46" s="120" t="str">
        <f>'旬報(翌1月)'!D40</f>
        <v>水</v>
      </c>
      <c r="V46" s="120" t="str">
        <f>'旬報(翌1月)'!D41</f>
        <v>木</v>
      </c>
      <c r="W46" s="120" t="str">
        <f>'旬報(翌1月)'!D42</f>
        <v>金</v>
      </c>
      <c r="X46" s="120" t="str">
        <f>'旬報(翌1月)'!D43</f>
        <v>土</v>
      </c>
      <c r="Y46" s="120" t="str">
        <f>'旬報(翌1月)'!D44</f>
        <v>日</v>
      </c>
      <c r="Z46" s="120" t="str">
        <f>'旬報(翌1月)'!D45</f>
        <v>月</v>
      </c>
      <c r="AA46" s="120" t="str">
        <f>'旬報(翌1月)'!D56</f>
        <v>火</v>
      </c>
      <c r="AB46" s="120" t="str">
        <f>'旬報(翌1月)'!D57</f>
        <v>水</v>
      </c>
      <c r="AC46" s="120" t="str">
        <f>'旬報(翌1月)'!D58</f>
        <v>木</v>
      </c>
      <c r="AD46" s="120" t="str">
        <f>'旬報(翌1月)'!D59</f>
        <v>金</v>
      </c>
      <c r="AE46" s="120" t="str">
        <f>'旬報(翌1月)'!D60</f>
        <v>土</v>
      </c>
      <c r="AF46" s="120" t="str">
        <f>'旬報(翌1月)'!D61</f>
        <v>日</v>
      </c>
      <c r="AG46" s="120" t="str">
        <f>'旬報(翌1月)'!D62</f>
        <v>月</v>
      </c>
      <c r="AH46" s="120" t="str">
        <f>'旬報(翌1月)'!D63</f>
        <v>火</v>
      </c>
      <c r="AI46" s="135" t="str">
        <f>IF(OR('旬報(翌1月)'!D64="土",'旬報(翌1月)'!D64="日"),'旬報(翌1月)'!D64,"年")</f>
        <v>年</v>
      </c>
      <c r="AJ46" s="135" t="str">
        <f>'旬報(翌1月)'!D65</f>
        <v>木</v>
      </c>
      <c r="AK46" s="138" t="str">
        <f>'旬報(翌1月)'!D66</f>
        <v>金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土</v>
      </c>
      <c r="H50" s="135" t="str">
        <f>'旬報(翌2月)'!D17</f>
        <v>日</v>
      </c>
      <c r="I50" s="135" t="str">
        <f>'旬報(翌2月)'!D18</f>
        <v>月</v>
      </c>
      <c r="J50" s="120" t="str">
        <f>'旬報(翌2月)'!D19</f>
        <v>火</v>
      </c>
      <c r="K50" s="120" t="str">
        <f>'旬報(翌2月)'!D20</f>
        <v>水</v>
      </c>
      <c r="L50" s="120" t="str">
        <f>'旬報(翌2月)'!D21</f>
        <v>木</v>
      </c>
      <c r="M50" s="120" t="str">
        <f>'旬報(翌2月)'!D22</f>
        <v>金</v>
      </c>
      <c r="N50" s="120" t="str">
        <f>'旬報(翌2月)'!D23</f>
        <v>土</v>
      </c>
      <c r="O50" s="120" t="str">
        <f>'旬報(翌2月)'!D24</f>
        <v>日</v>
      </c>
      <c r="P50" s="120" t="str">
        <f>'旬報(翌2月)'!D25</f>
        <v>月</v>
      </c>
      <c r="Q50" s="120" t="str">
        <f>'旬報(翌2月)'!D36</f>
        <v>火</v>
      </c>
      <c r="R50" s="120" t="str">
        <f>'旬報(翌2月)'!D37</f>
        <v>水</v>
      </c>
      <c r="S50" s="120" t="str">
        <f>'旬報(翌2月)'!D38</f>
        <v>木</v>
      </c>
      <c r="T50" s="120" t="str">
        <f>'旬報(翌2月)'!D39</f>
        <v>金</v>
      </c>
      <c r="U50" s="120" t="str">
        <f>'旬報(翌2月)'!D40</f>
        <v>土</v>
      </c>
      <c r="V50" s="120" t="str">
        <f>'旬報(翌2月)'!D41</f>
        <v>日</v>
      </c>
      <c r="W50" s="120" t="str">
        <f>'旬報(翌2月)'!D42</f>
        <v>月</v>
      </c>
      <c r="X50" s="120" t="str">
        <f>'旬報(翌2月)'!D43</f>
        <v>火</v>
      </c>
      <c r="Y50" s="120" t="str">
        <f>'旬報(翌2月)'!D44</f>
        <v>水</v>
      </c>
      <c r="Z50" s="120" t="str">
        <f>'旬報(翌2月)'!D45</f>
        <v>木</v>
      </c>
      <c r="AA50" s="120" t="str">
        <f>'旬報(翌2月)'!D56</f>
        <v>金</v>
      </c>
      <c r="AB50" s="120" t="str">
        <f>'旬報(翌2月)'!D57</f>
        <v>土</v>
      </c>
      <c r="AC50" s="120" t="str">
        <f>'旬報(翌2月)'!D58</f>
        <v>日</v>
      </c>
      <c r="AD50" s="120" t="str">
        <f>'旬報(翌2月)'!D59</f>
        <v>月</v>
      </c>
      <c r="AE50" s="120" t="str">
        <f>'旬報(翌2月)'!D60</f>
        <v>火</v>
      </c>
      <c r="AF50" s="120" t="str">
        <f>'旬報(翌2月)'!D61</f>
        <v>水</v>
      </c>
      <c r="AG50" s="120" t="str">
        <f>'旬報(翌2月)'!D62</f>
        <v>木</v>
      </c>
      <c r="AH50" s="120" t="str">
        <f>'旬報(翌2月)'!D63</f>
        <v>金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土</v>
      </c>
      <c r="H54" s="120" t="str">
        <f>'旬報(翌3月)'!D17</f>
        <v>日</v>
      </c>
      <c r="I54" s="120" t="str">
        <f>'旬報(翌3月)'!D18</f>
        <v>月</v>
      </c>
      <c r="J54" s="120" t="str">
        <f>'旬報(翌3月)'!D19</f>
        <v>火</v>
      </c>
      <c r="K54" s="120" t="str">
        <f>'旬報(翌3月)'!D20</f>
        <v>水</v>
      </c>
      <c r="L54" s="120" t="str">
        <f>'旬報(翌3月)'!D21</f>
        <v>木</v>
      </c>
      <c r="M54" s="120" t="str">
        <f>'旬報(翌3月)'!D22</f>
        <v>金</v>
      </c>
      <c r="N54" s="120" t="str">
        <f>'旬報(翌3月)'!D23</f>
        <v>土</v>
      </c>
      <c r="O54" s="120" t="str">
        <f>'旬報(翌3月)'!D24</f>
        <v>日</v>
      </c>
      <c r="P54" s="120" t="str">
        <f>'旬報(翌3月)'!D25</f>
        <v>月</v>
      </c>
      <c r="Q54" s="120" t="str">
        <f>'旬報(翌3月)'!D36</f>
        <v>火</v>
      </c>
      <c r="R54" s="120" t="str">
        <f>'旬報(翌3月)'!D37</f>
        <v>水</v>
      </c>
      <c r="S54" s="120" t="str">
        <f>'旬報(翌3月)'!D38</f>
        <v>木</v>
      </c>
      <c r="T54" s="120" t="str">
        <f>'旬報(翌3月)'!D39</f>
        <v>金</v>
      </c>
      <c r="U54" s="120" t="str">
        <f>'旬報(翌3月)'!D40</f>
        <v>土</v>
      </c>
      <c r="V54" s="120" t="str">
        <f>'旬報(翌3月)'!D41</f>
        <v>日</v>
      </c>
      <c r="W54" s="120" t="str">
        <f>'旬報(翌3月)'!D42</f>
        <v>月</v>
      </c>
      <c r="X54" s="120" t="str">
        <f>'旬報(翌3月)'!D43</f>
        <v>火</v>
      </c>
      <c r="Y54" s="120" t="str">
        <f>'旬報(翌3月)'!D44</f>
        <v>水</v>
      </c>
      <c r="Z54" s="120" t="str">
        <f>'旬報(翌3月)'!D45</f>
        <v>木</v>
      </c>
      <c r="AA54" s="120" t="str">
        <f>'旬報(翌3月)'!D56</f>
        <v>金</v>
      </c>
      <c r="AB54" s="120" t="str">
        <f>'旬報(翌3月)'!D57</f>
        <v>土</v>
      </c>
      <c r="AC54" s="120" t="str">
        <f>'旬報(翌3月)'!D58</f>
        <v>日</v>
      </c>
      <c r="AD54" s="120" t="str">
        <f>'旬報(翌3月)'!D59</f>
        <v>月</v>
      </c>
      <c r="AE54" s="120" t="str">
        <f>'旬報(翌3月)'!D60</f>
        <v>火</v>
      </c>
      <c r="AF54" s="120" t="str">
        <f>'旬報(翌3月)'!D61</f>
        <v>水</v>
      </c>
      <c r="AG54" s="120" t="str">
        <f>'旬報(翌3月)'!D62</f>
        <v>木</v>
      </c>
      <c r="AH54" s="120" t="str">
        <f>'旬報(翌3月)'!D63</f>
        <v>金</v>
      </c>
      <c r="AI54" s="120" t="str">
        <f>'旬報(翌3月)'!D64</f>
        <v>土</v>
      </c>
      <c r="AJ54" s="120" t="str">
        <f>'旬報(翌3月)'!D65</f>
        <v>日</v>
      </c>
      <c r="AK54" s="121" t="str">
        <f>'旬報(翌3月)'!D66</f>
        <v>月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23"/>
      <c r="AD59" s="223"/>
      <c r="AE59" s="223" t="s">
        <v>108</v>
      </c>
      <c r="AF59" s="223"/>
      <c r="AG59" s="223"/>
      <c r="AH59" s="223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 thickBot="1">
      <c r="R60" s="63"/>
      <c r="S60" s="63"/>
      <c r="T60" s="1" t="s">
        <v>64</v>
      </c>
      <c r="U60" s="224" t="str">
        <f>CONCATENATE($AN$59+$AO$59&amp;"日","/",$AQ$59+$AO$59&amp;"日")</f>
        <v>30日/101日</v>
      </c>
      <c r="V60" s="224"/>
      <c r="AC60" s="223"/>
      <c r="AD60" s="223"/>
      <c r="AE60" s="224"/>
      <c r="AF60" s="224"/>
      <c r="AG60" s="224"/>
      <c r="AH60" s="224"/>
      <c r="AN60">
        <f>AN8+AN12+AN16+AN20+AN24+AN28+AN32+AN36+AN40+AN44+AN48+AN52+AN56</f>
        <v>29</v>
      </c>
      <c r="AP60">
        <f>AP8+AP12+AP16+AP20+AP24+AP28+AP32+AP36+AP40+AP44+AP48+AP52+AP56</f>
        <v>72</v>
      </c>
      <c r="AQ60">
        <f>AQ8+AQ12+AQ16+AQ20+AQ24+AQ28+AQ32+AQ36+AQ40+AQ44+AQ48+AQ52+AQ56</f>
        <v>101</v>
      </c>
    </row>
    <row r="61" spans="2:43" ht="18" customHeight="1" thickBot="1">
      <c r="R61" s="63"/>
      <c r="S61" s="63"/>
      <c r="T61" s="1" t="s">
        <v>64</v>
      </c>
      <c r="U61" s="277">
        <f>($AN$59+$AO$59)/($AQ$59+$AO$59)</f>
        <v>0.29702970297029702</v>
      </c>
      <c r="V61" s="278"/>
      <c r="W61" s="1" t="s">
        <v>69</v>
      </c>
      <c r="X61" s="279" t="str">
        <f>IF(U61&gt;=8/28,"4週8休以上",IF(U61&gt;=0.25,"4週7休以上4週8休未満",IF(U61&gt;=6/28,"4週6休以上4週7休未満","4週6休未満")))</f>
        <v>4週8休以上</v>
      </c>
      <c r="Y61" s="280"/>
      <c r="Z61" s="280"/>
      <c r="AA61" s="281"/>
      <c r="AB61" s="1" t="s">
        <v>124</v>
      </c>
      <c r="AC61" s="76" t="str">
        <f>IF(U61&gt;0.285,"ＯＫ","ＮＧ")</f>
        <v>ＯＫ</v>
      </c>
      <c r="AD61" s="149"/>
      <c r="AE61" s="230" t="s">
        <v>109</v>
      </c>
      <c r="AF61" s="231"/>
      <c r="AG61" s="231"/>
      <c r="AH61" s="232"/>
      <c r="AI61" s="223"/>
      <c r="AJ61" s="223"/>
    </row>
    <row r="62" spans="2:43" ht="18" customHeight="1">
      <c r="T62" s="1"/>
      <c r="U62" s="27"/>
      <c r="AC62" s="84"/>
      <c r="AD62" s="149"/>
      <c r="AE62" s="233"/>
      <c r="AF62" s="219"/>
      <c r="AG62" s="219"/>
      <c r="AH62" s="234"/>
      <c r="AI62" s="223"/>
      <c r="AJ62" s="223"/>
    </row>
    <row r="63" spans="2:43" ht="18" customHeight="1">
      <c r="G63" s="256"/>
      <c r="H63" s="256"/>
      <c r="I63" s="256"/>
      <c r="J63" s="257"/>
      <c r="K63" s="257"/>
      <c r="L63" s="257"/>
      <c r="M63" s="257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35" t="s">
        <v>97</v>
      </c>
      <c r="AF63" s="236"/>
      <c r="AG63" s="236"/>
      <c r="AH63" s="237"/>
      <c r="AI63" s="241" t="s">
        <v>101</v>
      </c>
      <c r="AJ63" s="241"/>
      <c r="AK63" s="241"/>
    </row>
    <row r="64" spans="2:43" ht="18" customHeight="1" thickBot="1">
      <c r="R64" s="63"/>
      <c r="S64" s="63"/>
      <c r="T64" s="1" t="s">
        <v>64</v>
      </c>
      <c r="U64" s="224" t="str">
        <f>CONCATENATE($AN$60+$AO$60&amp;"日","/",$AQ$60+$AO$60&amp;"日")</f>
        <v>29日/101日</v>
      </c>
      <c r="V64" s="224"/>
      <c r="AE64" s="238"/>
      <c r="AF64" s="239"/>
      <c r="AG64" s="239"/>
      <c r="AH64" s="240"/>
      <c r="AI64" s="241"/>
      <c r="AJ64" s="241"/>
      <c r="AK64" s="241"/>
    </row>
    <row r="65" spans="18:36" ht="18" customHeight="1" thickBot="1">
      <c r="R65" s="63"/>
      <c r="S65" s="63"/>
      <c r="T65" s="1" t="s">
        <v>64</v>
      </c>
      <c r="U65" s="251">
        <f>IF(AN60=0,"",($AN$60+$AO$60)/($AQ$60+$AO$60))</f>
        <v>0.28712871287128711</v>
      </c>
      <c r="V65" s="252"/>
      <c r="W65" s="1" t="s">
        <v>69</v>
      </c>
      <c r="X65" s="253" t="str">
        <f>IF(U65="","",IF(U65&gt;=8/28,"4週8休以上",IF(U65&gt;=0.25,"4週7休以上4週8休未満",IF(U65&gt;=6/28,"4週6休以上4週7休未満","補正なし"))))</f>
        <v>4週8休以上</v>
      </c>
      <c r="Y65" s="254"/>
      <c r="Z65" s="254"/>
      <c r="AA65" s="255"/>
      <c r="AE65" s="229"/>
      <c r="AF65" s="229"/>
      <c r="AG65" s="229"/>
      <c r="AH65" s="229"/>
      <c r="AI65" s="229"/>
      <c r="AJ65" s="229"/>
    </row>
    <row r="66" spans="18:36">
      <c r="AE66" s="229"/>
      <c r="AF66" s="229"/>
      <c r="AG66" s="229"/>
      <c r="AH66" s="229"/>
      <c r="AI66" s="229"/>
      <c r="AJ66" s="229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29"/>
      <c r="AB72" s="229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29"/>
      <c r="AB76" s="229"/>
      <c r="AE76" s="63"/>
      <c r="AF76" s="63"/>
      <c r="AG76" s="1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G63:I63"/>
    <mergeCell ref="J63:M63"/>
    <mergeCell ref="AE63:AH64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41" priority="50">
      <formula>G$6="土"</formula>
    </cfRule>
    <cfRule type="expression" dxfId="40" priority="49">
      <formula>G$6="日"</formula>
    </cfRule>
    <cfRule type="expression" dxfId="39" priority="48">
      <formula>G$6="祝"</formula>
    </cfRule>
  </conditionalFormatting>
  <conditionalFormatting sqref="G11:AM13">
    <cfRule type="expression" dxfId="38" priority="7">
      <formula>G$10="祝"</formula>
    </cfRule>
    <cfRule type="expression" dxfId="37" priority="8">
      <formula>G$10="日"</formula>
    </cfRule>
    <cfRule type="expression" dxfId="36" priority="9">
      <formula>G$10="土"</formula>
    </cfRule>
  </conditionalFormatting>
  <conditionalFormatting sqref="G15:AM17">
    <cfRule type="expression" dxfId="35" priority="6">
      <formula>G$14="土"</formula>
    </cfRule>
    <cfRule type="expression" dxfId="34" priority="4">
      <formula>G$14="祝"</formula>
    </cfRule>
    <cfRule type="expression" dxfId="33" priority="5">
      <formula>G$14="日"</formula>
    </cfRule>
  </conditionalFormatting>
  <conditionalFormatting sqref="G19:AM21">
    <cfRule type="expression" dxfId="32" priority="2">
      <formula>G$18="日"</formula>
    </cfRule>
    <cfRule type="expression" dxfId="31" priority="3">
      <formula>G$18="土"</formula>
    </cfRule>
    <cfRule type="expression" dxfId="30" priority="1">
      <formula>G$18="祝"</formula>
    </cfRule>
  </conditionalFormatting>
  <conditionalFormatting sqref="G23:AM25">
    <cfRule type="expression" dxfId="29" priority="37">
      <formula>G$22="日"</formula>
    </cfRule>
    <cfRule type="expression" dxfId="28" priority="38">
      <formula>G$22="土"</formula>
    </cfRule>
    <cfRule type="expression" dxfId="27" priority="36">
      <formula>G$22="祝"</formula>
    </cfRule>
  </conditionalFormatting>
  <conditionalFormatting sqref="G27:AM29">
    <cfRule type="expression" dxfId="26" priority="34">
      <formula>G$26="日"</formula>
    </cfRule>
    <cfRule type="expression" dxfId="25" priority="33">
      <formula>G$26="祝"</formula>
    </cfRule>
    <cfRule type="expression" dxfId="24" priority="35">
      <formula>G$26="土"</formula>
    </cfRule>
  </conditionalFormatting>
  <conditionalFormatting sqref="G31:AM33">
    <cfRule type="expression" dxfId="23" priority="32">
      <formula>G$30="土"</formula>
    </cfRule>
    <cfRule type="expression" dxfId="22" priority="30">
      <formula>G$30="祝"</formula>
    </cfRule>
    <cfRule type="expression" dxfId="21" priority="31">
      <formula>G$30="日"</formula>
    </cfRule>
  </conditionalFormatting>
  <conditionalFormatting sqref="G35:AM37">
    <cfRule type="expression" dxfId="20" priority="28">
      <formula>G$34="日"</formula>
    </cfRule>
    <cfRule type="expression" dxfId="19" priority="29">
      <formula>G$34="土"</formula>
    </cfRule>
    <cfRule type="expression" dxfId="18" priority="27">
      <formula>G$34="祝"</formula>
    </cfRule>
  </conditionalFormatting>
  <conditionalFormatting sqref="G39:AM41">
    <cfRule type="expression" dxfId="17" priority="25">
      <formula>G$38="日"</formula>
    </cfRule>
    <cfRule type="expression" dxfId="16" priority="26">
      <formula>G$38="土"</formula>
    </cfRule>
    <cfRule type="expression" dxfId="15" priority="24">
      <formula>G$38="祝"</formula>
    </cfRule>
  </conditionalFormatting>
  <conditionalFormatting sqref="G43:AM45">
    <cfRule type="expression" dxfId="14" priority="23">
      <formula>G$42="土"</formula>
    </cfRule>
    <cfRule type="expression" dxfId="13" priority="21">
      <formula>G$42="祝"</formula>
    </cfRule>
    <cfRule type="expression" dxfId="12" priority="22">
      <formula>G$42="日"</formula>
    </cfRule>
  </conditionalFormatting>
  <conditionalFormatting sqref="G47:AM49">
    <cfRule type="expression" dxfId="11" priority="20">
      <formula>G$46="土"</formula>
    </cfRule>
    <cfRule type="expression" dxfId="10" priority="19">
      <formula>G$46="日"</formula>
    </cfRule>
    <cfRule type="expression" dxfId="9" priority="18">
      <formula>G$46="祝"</formula>
    </cfRule>
  </conditionalFormatting>
  <conditionalFormatting sqref="G51:AM53">
    <cfRule type="expression" dxfId="8" priority="17">
      <formula>G$50="土"</formula>
    </cfRule>
    <cfRule type="expression" dxfId="7" priority="16">
      <formula>G$50="日"</formula>
    </cfRule>
    <cfRule type="expression" dxfId="6" priority="15">
      <formula>G$50="祝"</formula>
    </cfRule>
  </conditionalFormatting>
  <conditionalFormatting sqref="G55:AM57">
    <cfRule type="expression" dxfId="5" priority="12">
      <formula>G$54="祝"</formula>
    </cfRule>
    <cfRule type="expression" dxfId="4" priority="14">
      <formula>G$54="土"</formula>
    </cfRule>
    <cfRule type="expression" dxfId="3" priority="13">
      <formula>G$54="日"</formula>
    </cfRule>
  </conditionalFormatting>
  <conditionalFormatting sqref="AC61">
    <cfRule type="expression" dxfId="2" priority="10">
      <formula>$AC$61="ＮＧ"</formula>
    </cfRule>
  </conditionalFormatting>
  <conditionalFormatting sqref="AI61">
    <cfRule type="expression" dxfId="1" priority="11">
      <formula>$AH$59="ＮＧ"</formula>
    </cfRule>
  </conditionalFormatting>
  <conditionalFormatting sqref="AI65">
    <cfRule type="expression" dxfId="0" priority="51">
      <formula>$AH$61="ＮＧ"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39" t="s">
        <v>37</v>
      </c>
    </row>
    <row r="2" spans="1:460">
      <c r="A2" s="39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>
      <c r="A27" s="17">
        <v>2029</v>
      </c>
      <c r="B27" s="16">
        <v>23</v>
      </c>
    </row>
    <row r="28" spans="1:459">
      <c r="A28" s="17"/>
      <c r="B28" s="16">
        <v>24</v>
      </c>
    </row>
    <row r="29" spans="1:459">
      <c r="A29" s="17">
        <v>2030</v>
      </c>
      <c r="B29" s="16">
        <v>25</v>
      </c>
    </row>
    <row r="30" spans="1:459">
      <c r="A30" s="17"/>
      <c r="B30" s="16">
        <v>26</v>
      </c>
    </row>
    <row r="31" spans="1:459">
      <c r="A31" s="17">
        <v>2031</v>
      </c>
      <c r="B31" s="16">
        <v>27</v>
      </c>
    </row>
    <row r="32" spans="1:459">
      <c r="A32" s="17"/>
      <c r="B32" s="16">
        <v>28</v>
      </c>
    </row>
    <row r="33" spans="1:2">
      <c r="A33" s="17">
        <v>2032</v>
      </c>
      <c r="B33" s="16">
        <v>29</v>
      </c>
    </row>
    <row r="34" spans="1:2">
      <c r="A34" s="17"/>
      <c r="B34" s="16">
        <v>30</v>
      </c>
    </row>
    <row r="35" spans="1:2">
      <c r="A35" s="17">
        <v>2033</v>
      </c>
      <c r="B35" s="16">
        <v>31</v>
      </c>
    </row>
    <row r="36" spans="1:2">
      <c r="A36" s="17"/>
      <c r="B36" s="16">
        <v>32</v>
      </c>
    </row>
    <row r="37" spans="1:2">
      <c r="A37" s="17">
        <v>2034</v>
      </c>
      <c r="B37" s="16">
        <v>33</v>
      </c>
    </row>
    <row r="38" spans="1:2">
      <c r="B38" s="16">
        <v>34</v>
      </c>
    </row>
    <row r="39" spans="1:2">
      <c r="A39">
        <v>2035</v>
      </c>
      <c r="B39" s="16">
        <v>35</v>
      </c>
    </row>
    <row r="40" spans="1:2">
      <c r="B40" s="16">
        <v>36</v>
      </c>
    </row>
    <row r="41" spans="1:2">
      <c r="A41">
        <v>2036</v>
      </c>
      <c r="B41" s="16">
        <v>37</v>
      </c>
    </row>
    <row r="42" spans="1:2">
      <c r="B42" s="16">
        <v>38</v>
      </c>
    </row>
    <row r="43" spans="1:2">
      <c r="A43">
        <v>2037</v>
      </c>
      <c r="B43" s="16">
        <v>39</v>
      </c>
    </row>
    <row r="44" spans="1:2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tabSelected="1" view="pageBreakPreview" zoomScale="80" zoomScaleNormal="70" zoomScaleSheetLayoutView="80" workbookViewId="0">
      <pane xSplit="6" ySplit="5" topLeftCell="G32" activePane="bottomRight" state="frozen"/>
      <selection activeCell="H17" sqref="H17"/>
      <selection pane="topRight" activeCell="H17" sqref="H17"/>
      <selection pane="bottomLeft" activeCell="H17" sqref="H17"/>
      <selection pane="bottomRight" activeCell="U48" sqref="U48:Y4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6" ht="11.25" customHeight="1">
      <c r="AL4" t="s">
        <v>139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138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149</v>
      </c>
      <c r="AS5" t="s">
        <v>148</v>
      </c>
      <c r="AT5" t="s">
        <v>150</v>
      </c>
    </row>
    <row r="6" spans="2:46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9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9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9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9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1" t="str">
        <f xml:space="preserve"> 初期入力!D4+1&amp;"年"</f>
        <v>2025年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133</v>
      </c>
      <c r="R46" s="64"/>
      <c r="S46" s="75"/>
      <c r="T46" s="1"/>
      <c r="U46" s="64"/>
      <c r="V46" s="65" t="s">
        <v>136</v>
      </c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146</v>
      </c>
      <c r="O47" t="s">
        <v>134</v>
      </c>
      <c r="R47" s="63"/>
      <c r="S47" s="63"/>
      <c r="T47" s="1"/>
      <c r="U47" s="242" t="s">
        <v>137</v>
      </c>
      <c r="V47" s="243"/>
      <c r="W47" s="243"/>
      <c r="X47" s="243"/>
      <c r="Y47" s="244"/>
      <c r="Z47" s="207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110</v>
      </c>
      <c r="R48" s="63"/>
      <c r="S48" s="63"/>
      <c r="T48" s="1"/>
      <c r="U48" s="24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46"/>
      <c r="W48" s="246"/>
      <c r="X48" s="246"/>
      <c r="Y48" s="247"/>
      <c r="Z48" s="241" t="s">
        <v>140</v>
      </c>
      <c r="AA48" s="241"/>
      <c r="AB48" s="241"/>
      <c r="AC48" s="188"/>
      <c r="AD48" s="149"/>
      <c r="AE48" s="230" t="s">
        <v>109</v>
      </c>
      <c r="AF48" s="231"/>
      <c r="AG48" s="231"/>
      <c r="AH48" s="232"/>
      <c r="AI48" s="223"/>
      <c r="AJ48" s="223"/>
    </row>
    <row r="49" spans="7:37" ht="18" customHeight="1" thickBot="1">
      <c r="G49" t="s">
        <v>111</v>
      </c>
      <c r="T49" s="1"/>
      <c r="U49" s="248"/>
      <c r="V49" s="249"/>
      <c r="W49" s="249"/>
      <c r="X49" s="249"/>
      <c r="Y49" s="250"/>
      <c r="Z49" s="241"/>
      <c r="AA49" s="241"/>
      <c r="AB49" s="241"/>
      <c r="AC49" s="84"/>
      <c r="AD49" s="149"/>
      <c r="AE49" s="233"/>
      <c r="AF49" s="219"/>
      <c r="AG49" s="219"/>
      <c r="AH49" s="234"/>
      <c r="AI49" s="223"/>
      <c r="AJ49" s="223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5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36"/>
      <c r="AG50" s="236"/>
      <c r="AH50" s="237"/>
      <c r="AI50" s="241" t="s">
        <v>140</v>
      </c>
      <c r="AJ50" s="241"/>
      <c r="AK50" s="241"/>
    </row>
    <row r="51" spans="7:37" ht="18" customHeight="1" thickBot="1">
      <c r="G51" t="s">
        <v>147</v>
      </c>
      <c r="O51" t="s">
        <v>135</v>
      </c>
      <c r="R51" s="63"/>
      <c r="S51" s="63"/>
      <c r="T51" s="1" t="s">
        <v>64</v>
      </c>
      <c r="U51" s="224" t="str">
        <f>CONCATENATE($AN$47+$AO$47&amp;"日","/",$AQ$47+$AO$47&amp;"日")</f>
        <v>0日/0日</v>
      </c>
      <c r="V51" s="224"/>
      <c r="AE51" s="238"/>
      <c r="AF51" s="239"/>
      <c r="AG51" s="239"/>
      <c r="AH51" s="240"/>
      <c r="AI51" s="241"/>
      <c r="AJ51" s="241"/>
      <c r="AK51" s="241"/>
    </row>
    <row r="52" spans="7:37" ht="18" customHeight="1" thickBot="1">
      <c r="G52" t="s">
        <v>143</v>
      </c>
      <c r="R52" s="63"/>
      <c r="S52" s="63"/>
      <c r="T52" s="1" t="s">
        <v>64</v>
      </c>
      <c r="U52" s="251" t="str">
        <f>IF(AN47=0,"",($AN$47+$AO$47)/($AQ$47+$AO$47))</f>
        <v/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/>
      </c>
      <c r="Y52" s="254"/>
      <c r="Z52" s="254"/>
      <c r="AA52" s="255"/>
      <c r="AE52" s="229"/>
      <c r="AF52" s="229"/>
      <c r="AG52" s="229"/>
      <c r="AH52" s="229"/>
      <c r="AI52" s="229"/>
      <c r="AJ52" s="229"/>
    </row>
    <row r="53" spans="7:37">
      <c r="G53" t="s">
        <v>144</v>
      </c>
      <c r="AE53" s="229"/>
      <c r="AF53" s="229"/>
      <c r="AG53" s="229"/>
      <c r="AH53" s="229"/>
      <c r="AI53" s="229"/>
      <c r="AJ53" s="229"/>
    </row>
    <row r="54" spans="7:37">
      <c r="G54" t="s">
        <v>145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29"/>
      <c r="AB59" s="22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29"/>
      <c r="AB63" s="229"/>
      <c r="AE63" s="63"/>
      <c r="AF63" s="63"/>
      <c r="AG63" s="1"/>
    </row>
  </sheetData>
  <mergeCells count="27">
    <mergeCell ref="AA63:AB63"/>
    <mergeCell ref="U47:Y47"/>
    <mergeCell ref="U48:Y49"/>
    <mergeCell ref="Z48:AB49"/>
    <mergeCell ref="U52:V52"/>
    <mergeCell ref="X52:AA52"/>
    <mergeCell ref="U51:V51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335" priority="196">
      <formula>G$6="日"</formula>
    </cfRule>
    <cfRule type="expression" dxfId="334" priority="195">
      <formula>G$6="祝"</formula>
    </cfRule>
    <cfRule type="expression" dxfId="333" priority="197">
      <formula>G$6="土"</formula>
    </cfRule>
  </conditionalFormatting>
  <conditionalFormatting sqref="G10:AK11 AM10:AM11">
    <cfRule type="expression" dxfId="332" priority="194">
      <formula>G$9="土"</formula>
    </cfRule>
    <cfRule type="expression" dxfId="331" priority="193">
      <formula>G$9="日"</formula>
    </cfRule>
    <cfRule type="expression" dxfId="330" priority="192">
      <formula>G$9="祝"</formula>
    </cfRule>
  </conditionalFormatting>
  <conditionalFormatting sqref="G13:AK14 AM13:AM14">
    <cfRule type="expression" dxfId="329" priority="191">
      <formula>G$12="土"</formula>
    </cfRule>
    <cfRule type="expression" dxfId="328" priority="189">
      <formula>G$12="祝"</formula>
    </cfRule>
    <cfRule type="expression" dxfId="327" priority="190">
      <formula>G$12="日"</formula>
    </cfRule>
  </conditionalFormatting>
  <conditionalFormatting sqref="G16:AK17 AM16:AM17">
    <cfRule type="expression" dxfId="326" priority="186">
      <formula>G$15="祝"</formula>
    </cfRule>
    <cfRule type="expression" dxfId="325" priority="188">
      <formula>G$15="土"</formula>
    </cfRule>
    <cfRule type="expression" dxfId="324" priority="187">
      <formula>G$15="日"</formula>
    </cfRule>
  </conditionalFormatting>
  <conditionalFormatting sqref="G19:AK20 AM19:AM20">
    <cfRule type="expression" dxfId="323" priority="184">
      <formula>G$18="日"</formula>
    </cfRule>
    <cfRule type="expression" dxfId="322" priority="185">
      <formula>G$18="土"</formula>
    </cfRule>
    <cfRule type="expression" dxfId="321" priority="183">
      <formula>G$18="祝"</formula>
    </cfRule>
  </conditionalFormatting>
  <conditionalFormatting sqref="G22:AK23 AM22:AM23">
    <cfRule type="expression" dxfId="320" priority="180">
      <formula>G$21="祝"</formula>
    </cfRule>
    <cfRule type="expression" dxfId="319" priority="181">
      <formula>G$21="日"</formula>
    </cfRule>
    <cfRule type="expression" dxfId="318" priority="182">
      <formula>G$21="土"</formula>
    </cfRule>
  </conditionalFormatting>
  <conditionalFormatting sqref="G25:AK26 AM25:AM26">
    <cfRule type="expression" dxfId="317" priority="177">
      <formula>G$24="祝"</formula>
    </cfRule>
    <cfRule type="expression" dxfId="316" priority="179">
      <formula>G$24="土"</formula>
    </cfRule>
    <cfRule type="expression" dxfId="315" priority="178">
      <formula>G$24="日"</formula>
    </cfRule>
  </conditionalFormatting>
  <conditionalFormatting sqref="G28:AK29 AM28:AM29">
    <cfRule type="expression" dxfId="314" priority="174">
      <formula>G$27="祝"</formula>
    </cfRule>
    <cfRule type="expression" dxfId="313" priority="176">
      <formula>G$27="土"</formula>
    </cfRule>
    <cfRule type="expression" dxfId="312" priority="175">
      <formula>G$27="日"</formula>
    </cfRule>
  </conditionalFormatting>
  <conditionalFormatting sqref="G31:AK32 AM31:AM32">
    <cfRule type="expression" dxfId="311" priority="171">
      <formula>G$30="祝"</formula>
    </cfRule>
    <cfRule type="expression" dxfId="310" priority="172">
      <formula>G$30="日"</formula>
    </cfRule>
    <cfRule type="expression" dxfId="309" priority="173">
      <formula>G$30="土"</formula>
    </cfRule>
  </conditionalFormatting>
  <conditionalFormatting sqref="G34:AK35 AM34:AM35">
    <cfRule type="expression" dxfId="308" priority="170">
      <formula>G$33="土"</formula>
    </cfRule>
    <cfRule type="expression" dxfId="307" priority="168">
      <formula>G$33="祝"</formula>
    </cfRule>
    <cfRule type="expression" dxfId="306" priority="169">
      <formula>G$33="日"</formula>
    </cfRule>
  </conditionalFormatting>
  <conditionalFormatting sqref="G37:AK38 AM37:AM38">
    <cfRule type="expression" dxfId="305" priority="165">
      <formula>G$36="祝"</formula>
    </cfRule>
    <cfRule type="expression" dxfId="304" priority="166">
      <formula>G$36="日"</formula>
    </cfRule>
    <cfRule type="expression" dxfId="303" priority="167">
      <formula>G$36="土"</formula>
    </cfRule>
  </conditionalFormatting>
  <conditionalFormatting sqref="G40:AK41 AM40:AM41">
    <cfRule type="expression" dxfId="302" priority="162">
      <formula>G$39="祝"</formula>
    </cfRule>
    <cfRule type="expression" dxfId="301" priority="164">
      <formula>G$39="土"</formula>
    </cfRule>
    <cfRule type="expression" dxfId="300" priority="163">
      <formula>G$39="日"</formula>
    </cfRule>
  </conditionalFormatting>
  <conditionalFormatting sqref="G43:AK44 AM43:AM44">
    <cfRule type="expression" dxfId="299" priority="159">
      <formula>G$42="祝"</formula>
    </cfRule>
    <cfRule type="expression" dxfId="298" priority="161">
      <formula>G$42="土"</formula>
    </cfRule>
    <cfRule type="expression" dxfId="297" priority="160">
      <formula>G$42="日"</formula>
    </cfRule>
  </conditionalFormatting>
  <conditionalFormatting sqref="AC48">
    <cfRule type="expression" dxfId="296" priority="157">
      <formula>$AC$48="ＮＧ"</formula>
    </cfRule>
  </conditionalFormatting>
  <conditionalFormatting sqref="AI48">
    <cfRule type="expression" dxfId="295" priority="158">
      <formula>$AH$46="ＮＧ"</formula>
    </cfRule>
  </conditionalFormatting>
  <conditionalFormatting sqref="AI52">
    <cfRule type="expression" dxfId="294" priority="198">
      <formula>$AH$48="ＮＧ"</formula>
    </cfRule>
  </conditionalFormatting>
  <conditionalFormatting sqref="AL7 AL10 AL13 AL16 AL19 AL22 AL25">
    <cfRule type="expression" dxfId="293" priority="60">
      <formula>#REF!="土"</formula>
    </cfRule>
    <cfRule type="expression" dxfId="292" priority="58">
      <formula>#REF!="祝"</formula>
    </cfRule>
    <cfRule type="expression" dxfId="291" priority="59">
      <formula>#REF!="日"</formula>
    </cfRule>
  </conditionalFormatting>
  <conditionalFormatting sqref="AL8">
    <cfRule type="expression" dxfId="290" priority="20">
      <formula>#REF!="日"</formula>
    </cfRule>
    <cfRule type="expression" dxfId="289" priority="21">
      <formula>#REF!="土"</formula>
    </cfRule>
    <cfRule type="expression" dxfId="288" priority="19">
      <formula>#REF!="祝"</formula>
    </cfRule>
  </conditionalFormatting>
  <conditionalFormatting sqref="AL11">
    <cfRule type="expression" dxfId="287" priority="24">
      <formula>#REF!="土"</formula>
    </cfRule>
    <cfRule type="expression" dxfId="286" priority="23">
      <formula>#REF!="日"</formula>
    </cfRule>
    <cfRule type="expression" dxfId="285" priority="22">
      <formula>#REF!="祝"</formula>
    </cfRule>
  </conditionalFormatting>
  <conditionalFormatting sqref="AL14">
    <cfRule type="expression" dxfId="284" priority="27">
      <formula>#REF!="土"</formula>
    </cfRule>
    <cfRule type="expression" dxfId="283" priority="26">
      <formula>#REF!="日"</formula>
    </cfRule>
    <cfRule type="expression" dxfId="282" priority="25">
      <formula>#REF!="祝"</formula>
    </cfRule>
  </conditionalFormatting>
  <conditionalFormatting sqref="AL17">
    <cfRule type="expression" dxfId="281" priority="30">
      <formula>#REF!="土"</formula>
    </cfRule>
    <cfRule type="expression" dxfId="280" priority="29">
      <formula>#REF!="日"</formula>
    </cfRule>
    <cfRule type="expression" dxfId="279" priority="28">
      <formula>#REF!="祝"</formula>
    </cfRule>
  </conditionalFormatting>
  <conditionalFormatting sqref="AL20">
    <cfRule type="expression" dxfId="278" priority="33">
      <formula>#REF!="土"</formula>
    </cfRule>
    <cfRule type="expression" dxfId="277" priority="32">
      <formula>#REF!="日"</formula>
    </cfRule>
    <cfRule type="expression" dxfId="276" priority="31">
      <formula>#REF!="祝"</formula>
    </cfRule>
  </conditionalFormatting>
  <conditionalFormatting sqref="AL23">
    <cfRule type="expression" dxfId="275" priority="34">
      <formula>#REF!="祝"</formula>
    </cfRule>
    <cfRule type="expression" dxfId="274" priority="35">
      <formula>#REF!="日"</formula>
    </cfRule>
    <cfRule type="expression" dxfId="273" priority="36">
      <formula>#REF!="土"</formula>
    </cfRule>
  </conditionalFormatting>
  <conditionalFormatting sqref="AL26">
    <cfRule type="expression" dxfId="272" priority="37">
      <formula>#REF!="祝"</formula>
    </cfRule>
    <cfRule type="expression" dxfId="271" priority="38">
      <formula>#REF!="日"</formula>
    </cfRule>
    <cfRule type="expression" dxfId="270" priority="39">
      <formula>#REF!="土"</formula>
    </cfRule>
  </conditionalFormatting>
  <conditionalFormatting sqref="AL28:AL29">
    <cfRule type="expression" dxfId="269" priority="18">
      <formula>#REF!="土"</formula>
    </cfRule>
    <cfRule type="expression" dxfId="268" priority="17">
      <formula>#REF!="日"</formula>
    </cfRule>
    <cfRule type="expression" dxfId="267" priority="16">
      <formula>#REF!="祝"</formula>
    </cfRule>
  </conditionalFormatting>
  <conditionalFormatting sqref="AL31:AL32">
    <cfRule type="expression" dxfId="266" priority="13">
      <formula>#REF!="祝"</formula>
    </cfRule>
    <cfRule type="expression" dxfId="265" priority="14">
      <formula>#REF!="日"</formula>
    </cfRule>
    <cfRule type="expression" dxfId="264" priority="15">
      <formula>#REF!="土"</formula>
    </cfRule>
  </conditionalFormatting>
  <conditionalFormatting sqref="AL34:AL35">
    <cfRule type="expression" dxfId="263" priority="10">
      <formula>#REF!="祝"</formula>
    </cfRule>
    <cfRule type="expression" dxfId="262" priority="12">
      <formula>#REF!="土"</formula>
    </cfRule>
    <cfRule type="expression" dxfId="261" priority="11">
      <formula>#REF!="日"</formula>
    </cfRule>
  </conditionalFormatting>
  <conditionalFormatting sqref="AL37:AL38">
    <cfRule type="expression" dxfId="260" priority="9">
      <formula>#REF!="土"</formula>
    </cfRule>
    <cfRule type="expression" dxfId="259" priority="8">
      <formula>#REF!="日"</formula>
    </cfRule>
    <cfRule type="expression" dxfId="258" priority="7">
      <formula>#REF!="祝"</formula>
    </cfRule>
  </conditionalFormatting>
  <conditionalFormatting sqref="AL40:AL41">
    <cfRule type="expression" dxfId="257" priority="6">
      <formula>#REF!="土"</formula>
    </cfRule>
    <cfRule type="expression" dxfId="256" priority="5">
      <formula>#REF!="日"</formula>
    </cfRule>
    <cfRule type="expression" dxfId="255" priority="4">
      <formula>#REF!="祝"</formula>
    </cfRule>
  </conditionalFormatting>
  <conditionalFormatting sqref="AL43:AL44">
    <cfRule type="expression" dxfId="254" priority="3">
      <formula>#REF!="土"</formula>
    </cfRule>
    <cfRule type="expression" dxfId="253" priority="2">
      <formula>#REF!="日"</formula>
    </cfRule>
    <cfRule type="expression" dxfId="252" priority="1">
      <formula>#REF!="祝"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P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K46" sqref="AK46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6" ht="11.25" customHeight="1">
      <c r="AL4" t="s">
        <v>139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138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149</v>
      </c>
      <c r="AS5" t="s">
        <v>148</v>
      </c>
      <c r="AT5" t="s">
        <v>150</v>
      </c>
    </row>
    <row r="6" spans="2:46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75</v>
      </c>
      <c r="AC16" s="78" t="s">
        <v>75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75</v>
      </c>
      <c r="AJ16" s="78" t="s">
        <v>75</v>
      </c>
      <c r="AK16" s="79"/>
      <c r="AL16" s="209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10</v>
      </c>
      <c r="I19" s="78" t="s">
        <v>75</v>
      </c>
      <c r="J19" s="78" t="s">
        <v>10</v>
      </c>
      <c r="K19" s="78" t="s">
        <v>10</v>
      </c>
      <c r="L19" s="78" t="s">
        <v>75</v>
      </c>
      <c r="M19" s="78" t="s">
        <v>75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75</v>
      </c>
      <c r="T19" s="78" t="s">
        <v>75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75</v>
      </c>
      <c r="AA19" s="78" t="s">
        <v>75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75</v>
      </c>
      <c r="AH19" s="78" t="s">
        <v>75</v>
      </c>
      <c r="AI19" s="78" t="s">
        <v>10</v>
      </c>
      <c r="AJ19" s="78" t="s">
        <v>10</v>
      </c>
      <c r="AK19" s="79" t="s">
        <v>10</v>
      </c>
      <c r="AL19" s="209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75</v>
      </c>
      <c r="J22" s="78" t="s">
        <v>75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75</v>
      </c>
      <c r="Q22" s="78" t="s">
        <v>75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75</v>
      </c>
      <c r="AE22" s="78" t="s">
        <v>75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75</v>
      </c>
      <c r="AL22" s="209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9</v>
      </c>
      <c r="AS22">
        <f>COUNTIFS(G21:AK21,"土",G22:AK22,"休")+COUNTIFS(G21:AK21,"日",G22:AK22,"休")</f>
        <v>9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75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75</v>
      </c>
      <c r="N25" s="78" t="s">
        <v>75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75</v>
      </c>
      <c r="U25" s="78" t="s">
        <v>75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75</v>
      </c>
      <c r="AB25" s="78" t="s">
        <v>75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9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7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210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1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1" t="str">
        <f xml:space="preserve"> 初期入力!D4+1&amp;"年"</f>
        <v>2025年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133</v>
      </c>
      <c r="R46" s="64"/>
      <c r="S46" s="75"/>
      <c r="T46" s="1"/>
      <c r="U46" s="64"/>
      <c r="V46" s="65" t="s">
        <v>136</v>
      </c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134</v>
      </c>
      <c r="R47" s="63"/>
      <c r="S47" s="63"/>
      <c r="T47" s="1"/>
      <c r="U47" s="242" t="s">
        <v>137</v>
      </c>
      <c r="V47" s="243"/>
      <c r="W47" s="243"/>
      <c r="X47" s="243"/>
      <c r="Y47" s="244"/>
      <c r="Z47" s="207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4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46"/>
      <c r="W48" s="246"/>
      <c r="X48" s="246"/>
      <c r="Y48" s="247"/>
      <c r="Z48" s="241" t="s">
        <v>140</v>
      </c>
      <c r="AA48" s="241"/>
      <c r="AB48" s="241"/>
      <c r="AC48" s="76"/>
      <c r="AD48" s="149"/>
      <c r="AE48" s="230" t="s">
        <v>109</v>
      </c>
      <c r="AF48" s="231"/>
      <c r="AG48" s="231"/>
      <c r="AH48" s="232"/>
      <c r="AI48" s="223"/>
      <c r="AJ48" s="223"/>
    </row>
    <row r="49" spans="7:37" ht="18" customHeight="1" thickBot="1">
      <c r="T49" s="1"/>
      <c r="U49" s="248"/>
      <c r="V49" s="249"/>
      <c r="W49" s="249"/>
      <c r="X49" s="249"/>
      <c r="Y49" s="250"/>
      <c r="Z49" s="241"/>
      <c r="AA49" s="241"/>
      <c r="AB49" s="241"/>
      <c r="AC49" s="84"/>
      <c r="AD49" s="149"/>
      <c r="AE49" s="233"/>
      <c r="AF49" s="219"/>
      <c r="AG49" s="219"/>
      <c r="AH49" s="234"/>
      <c r="AI49" s="223"/>
      <c r="AJ49" s="223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5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36"/>
      <c r="AG50" s="236"/>
      <c r="AH50" s="237"/>
      <c r="AI50" s="241" t="s">
        <v>140</v>
      </c>
      <c r="AJ50" s="241"/>
      <c r="AK50" s="241"/>
    </row>
    <row r="51" spans="7:37" ht="18" customHeight="1" thickBot="1">
      <c r="O51" t="s">
        <v>135</v>
      </c>
      <c r="R51" s="63"/>
      <c r="S51" s="63"/>
      <c r="T51" s="1" t="s">
        <v>64</v>
      </c>
      <c r="U51" s="224" t="str">
        <f>CONCATENATE($AN$47+$AO$47&amp;"日","/",$AQ$47+$AO$47&amp;"日")</f>
        <v>30日/100日</v>
      </c>
      <c r="V51" s="224"/>
      <c r="AE51" s="238"/>
      <c r="AF51" s="239"/>
      <c r="AG51" s="239"/>
      <c r="AH51" s="240"/>
      <c r="AI51" s="241"/>
      <c r="AJ51" s="241"/>
      <c r="AK51" s="241"/>
    </row>
    <row r="52" spans="7:37" ht="18" customHeight="1" thickBot="1">
      <c r="R52" s="63"/>
      <c r="S52" s="63"/>
      <c r="T52" s="1" t="s">
        <v>64</v>
      </c>
      <c r="U52" s="251">
        <f>IF(AN47=0,"",($AN$47+$AO$47)/($AQ$47+$AO$47))</f>
        <v>0.3</v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>4週8休以上</v>
      </c>
      <c r="Y52" s="254"/>
      <c r="Z52" s="254"/>
      <c r="AA52" s="255"/>
      <c r="AE52" s="229"/>
      <c r="AF52" s="229"/>
      <c r="AG52" s="229"/>
      <c r="AH52" s="229"/>
      <c r="AI52" s="229"/>
      <c r="AJ52" s="229"/>
    </row>
    <row r="53" spans="7:37">
      <c r="AE53" s="229"/>
      <c r="AF53" s="229"/>
      <c r="AG53" s="229"/>
      <c r="AH53" s="229"/>
      <c r="AI53" s="229"/>
      <c r="AJ53" s="22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29"/>
      <c r="AB59" s="22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29"/>
      <c r="AB63" s="229"/>
      <c r="AE63" s="63"/>
      <c r="AF63" s="63"/>
      <c r="AG63" s="1"/>
    </row>
  </sheetData>
  <mergeCells count="29">
    <mergeCell ref="AA63:AB63"/>
    <mergeCell ref="U47:Y47"/>
    <mergeCell ref="U48:Y49"/>
    <mergeCell ref="Z48:AB49"/>
    <mergeCell ref="U52:V52"/>
    <mergeCell ref="X52:AA52"/>
    <mergeCell ref="AE52:AF53"/>
    <mergeCell ref="AG52:AH53"/>
    <mergeCell ref="AI52:AJ53"/>
    <mergeCell ref="AA59:AB59"/>
    <mergeCell ref="AE48:AH49"/>
    <mergeCell ref="AI48:AJ49"/>
    <mergeCell ref="G50:I50"/>
    <mergeCell ref="J50:M50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251" priority="173">
      <formula>G$6="土"</formula>
    </cfRule>
    <cfRule type="expression" dxfId="250" priority="172">
      <formula>G$6="日"</formula>
    </cfRule>
    <cfRule type="expression" dxfId="249" priority="171">
      <formula>G$6="祝"</formula>
    </cfRule>
  </conditionalFormatting>
  <conditionalFormatting sqref="G10:AK11 AM10:AM11">
    <cfRule type="expression" dxfId="248" priority="169">
      <formula>G$9="日"</formula>
    </cfRule>
    <cfRule type="expression" dxfId="247" priority="170">
      <formula>G$9="土"</formula>
    </cfRule>
    <cfRule type="expression" dxfId="246" priority="168">
      <formula>G$9="祝"</formula>
    </cfRule>
  </conditionalFormatting>
  <conditionalFormatting sqref="G13:AK14 AM13:AM14">
    <cfRule type="expression" dxfId="245" priority="165">
      <formula>G$12="祝"</formula>
    </cfRule>
    <cfRule type="expression" dxfId="244" priority="167">
      <formula>G$12="土"</formula>
    </cfRule>
    <cfRule type="expression" dxfId="243" priority="166">
      <formula>G$12="日"</formula>
    </cfRule>
  </conditionalFormatting>
  <conditionalFormatting sqref="G16:AK17 AM16:AM17">
    <cfRule type="expression" dxfId="242" priority="163">
      <formula>G$15="日"</formula>
    </cfRule>
    <cfRule type="expression" dxfId="241" priority="164">
      <formula>G$15="土"</formula>
    </cfRule>
    <cfRule type="expression" dxfId="240" priority="162">
      <formula>G$15="祝"</formula>
    </cfRule>
  </conditionalFormatting>
  <conditionalFormatting sqref="G19:AK20 AM19:AM20">
    <cfRule type="expression" dxfId="239" priority="161">
      <formula>G$18="土"</formula>
    </cfRule>
    <cfRule type="expression" dxfId="238" priority="160">
      <formula>G$18="日"</formula>
    </cfRule>
    <cfRule type="expression" dxfId="237" priority="159">
      <formula>G$18="祝"</formula>
    </cfRule>
  </conditionalFormatting>
  <conditionalFormatting sqref="G22:AK23 AM22:AM23">
    <cfRule type="expression" dxfId="236" priority="156">
      <formula>G$21="祝"</formula>
    </cfRule>
    <cfRule type="expression" dxfId="235" priority="158">
      <formula>G$21="土"</formula>
    </cfRule>
    <cfRule type="expression" dxfId="234" priority="157">
      <formula>G$21="日"</formula>
    </cfRule>
  </conditionalFormatting>
  <conditionalFormatting sqref="G25:AK26 AM25:AM26">
    <cfRule type="expression" dxfId="233" priority="153">
      <formula>G$24="祝"</formula>
    </cfRule>
    <cfRule type="expression" dxfId="232" priority="155">
      <formula>G$24="土"</formula>
    </cfRule>
    <cfRule type="expression" dxfId="231" priority="154">
      <formula>G$24="日"</formula>
    </cfRule>
  </conditionalFormatting>
  <conditionalFormatting sqref="G28:AK29 AM28:AM29">
    <cfRule type="expression" dxfId="230" priority="152">
      <formula>G$27="土"</formula>
    </cfRule>
    <cfRule type="expression" dxfId="229" priority="150">
      <formula>G$27="祝"</formula>
    </cfRule>
    <cfRule type="expression" dxfId="228" priority="151">
      <formula>G$27="日"</formula>
    </cfRule>
  </conditionalFormatting>
  <conditionalFormatting sqref="G31:AK32 AM31:AM32">
    <cfRule type="expression" dxfId="227" priority="148">
      <formula>G$30="日"</formula>
    </cfRule>
    <cfRule type="expression" dxfId="226" priority="147">
      <formula>G$30="祝"</formula>
    </cfRule>
    <cfRule type="expression" dxfId="225" priority="149">
      <formula>G$30="土"</formula>
    </cfRule>
  </conditionalFormatting>
  <conditionalFormatting sqref="G34:AK35 AM34:AM35">
    <cfRule type="expression" dxfId="224" priority="144">
      <formula>G$33="祝"</formula>
    </cfRule>
    <cfRule type="expression" dxfId="223" priority="145">
      <formula>G$33="日"</formula>
    </cfRule>
    <cfRule type="expression" dxfId="222" priority="146">
      <formula>G$33="土"</formula>
    </cfRule>
  </conditionalFormatting>
  <conditionalFormatting sqref="G37:AK38 AM37:AM38">
    <cfRule type="expression" dxfId="221" priority="142">
      <formula>G$36="日"</formula>
    </cfRule>
    <cfRule type="expression" dxfId="220" priority="141">
      <formula>G$36="祝"</formula>
    </cfRule>
    <cfRule type="expression" dxfId="219" priority="143">
      <formula>G$36="土"</formula>
    </cfRule>
  </conditionalFormatting>
  <conditionalFormatting sqref="G40:AK41 AM40:AM41">
    <cfRule type="expression" dxfId="218" priority="138">
      <formula>G$39="祝"</formula>
    </cfRule>
    <cfRule type="expression" dxfId="217" priority="140">
      <formula>G$39="土"</formula>
    </cfRule>
    <cfRule type="expression" dxfId="216" priority="139">
      <formula>G$39="日"</formula>
    </cfRule>
  </conditionalFormatting>
  <conditionalFormatting sqref="G43:AK44 AM43:AM44">
    <cfRule type="expression" dxfId="215" priority="137">
      <formula>G$42="土"</formula>
    </cfRule>
    <cfRule type="expression" dxfId="214" priority="136">
      <formula>G$42="日"</formula>
    </cfRule>
    <cfRule type="expression" dxfId="213" priority="135">
      <formula>G$42="祝"</formula>
    </cfRule>
  </conditionalFormatting>
  <conditionalFormatting sqref="AC48">
    <cfRule type="expression" dxfId="212" priority="133">
      <formula>$AC$48="ＮＧ"</formula>
    </cfRule>
  </conditionalFormatting>
  <conditionalFormatting sqref="AI48">
    <cfRule type="expression" dxfId="211" priority="134">
      <formula>$AH$46="ＮＧ"</formula>
    </cfRule>
  </conditionalFormatting>
  <conditionalFormatting sqref="AI52">
    <cfRule type="expression" dxfId="210" priority="174">
      <formula>$AH$48="ＮＧ"</formula>
    </cfRule>
  </conditionalFormatting>
  <conditionalFormatting sqref="AL7 AL10 AL13 AL16 AL19 AL22 AL25">
    <cfRule type="expression" dxfId="209" priority="178">
      <formula>#REF!="祝"</formula>
    </cfRule>
    <cfRule type="expression" dxfId="208" priority="179">
      <formula>#REF!="日"</formula>
    </cfRule>
    <cfRule type="expression" dxfId="207" priority="180">
      <formula>#REF!="土"</formula>
    </cfRule>
  </conditionalFormatting>
  <conditionalFormatting sqref="AL8">
    <cfRule type="expression" dxfId="206" priority="20">
      <formula>#REF!="日"</formula>
    </cfRule>
    <cfRule type="expression" dxfId="205" priority="21">
      <formula>#REF!="土"</formula>
    </cfRule>
    <cfRule type="expression" dxfId="204" priority="19">
      <formula>#REF!="祝"</formula>
    </cfRule>
  </conditionalFormatting>
  <conditionalFormatting sqref="AL11">
    <cfRule type="expression" dxfId="203" priority="24">
      <formula>#REF!="土"</formula>
    </cfRule>
    <cfRule type="expression" dxfId="202" priority="23">
      <formula>#REF!="日"</formula>
    </cfRule>
    <cfRule type="expression" dxfId="201" priority="22">
      <formula>#REF!="祝"</formula>
    </cfRule>
  </conditionalFormatting>
  <conditionalFormatting sqref="AL14">
    <cfRule type="expression" dxfId="200" priority="27">
      <formula>#REF!="土"</formula>
    </cfRule>
    <cfRule type="expression" dxfId="199" priority="26">
      <formula>#REF!="日"</formula>
    </cfRule>
    <cfRule type="expression" dxfId="198" priority="25">
      <formula>#REF!="祝"</formula>
    </cfRule>
  </conditionalFormatting>
  <conditionalFormatting sqref="AL17">
    <cfRule type="expression" dxfId="197" priority="30">
      <formula>#REF!="土"</formula>
    </cfRule>
    <cfRule type="expression" dxfId="196" priority="29">
      <formula>#REF!="日"</formula>
    </cfRule>
    <cfRule type="expression" dxfId="195" priority="28">
      <formula>#REF!="祝"</formula>
    </cfRule>
  </conditionalFormatting>
  <conditionalFormatting sqref="AL20">
    <cfRule type="expression" dxfId="194" priority="33">
      <formula>#REF!="土"</formula>
    </cfRule>
    <cfRule type="expression" dxfId="193" priority="32">
      <formula>#REF!="日"</formula>
    </cfRule>
    <cfRule type="expression" dxfId="192" priority="31">
      <formula>#REF!="祝"</formula>
    </cfRule>
  </conditionalFormatting>
  <conditionalFormatting sqref="AL23">
    <cfRule type="expression" dxfId="191" priority="34">
      <formula>#REF!="祝"</formula>
    </cfRule>
    <cfRule type="expression" dxfId="190" priority="35">
      <formula>#REF!="日"</formula>
    </cfRule>
    <cfRule type="expression" dxfId="189" priority="36">
      <formula>#REF!="土"</formula>
    </cfRule>
  </conditionalFormatting>
  <conditionalFormatting sqref="AL26">
    <cfRule type="expression" dxfId="188" priority="46">
      <formula>#REF!="祝"</formula>
    </cfRule>
    <cfRule type="expression" dxfId="187" priority="47">
      <formula>#REF!="日"</formula>
    </cfRule>
    <cfRule type="expression" dxfId="186" priority="48">
      <formula>#REF!="土"</formula>
    </cfRule>
  </conditionalFormatting>
  <conditionalFormatting sqref="AL28:AL29">
    <cfRule type="expression" dxfId="185" priority="18">
      <formula>#REF!="土"</formula>
    </cfRule>
    <cfRule type="expression" dxfId="184" priority="17">
      <formula>#REF!="日"</formula>
    </cfRule>
    <cfRule type="expression" dxfId="183" priority="16">
      <formula>#REF!="祝"</formula>
    </cfRule>
  </conditionalFormatting>
  <conditionalFormatting sqref="AL31:AL32">
    <cfRule type="expression" dxfId="182" priority="13">
      <formula>#REF!="祝"</formula>
    </cfRule>
    <cfRule type="expression" dxfId="181" priority="14">
      <formula>#REF!="日"</formula>
    </cfRule>
    <cfRule type="expression" dxfId="180" priority="15">
      <formula>#REF!="土"</formula>
    </cfRule>
  </conditionalFormatting>
  <conditionalFormatting sqref="AL34:AL35">
    <cfRule type="expression" dxfId="179" priority="10">
      <formula>#REF!="祝"</formula>
    </cfRule>
    <cfRule type="expression" dxfId="178" priority="12">
      <formula>#REF!="土"</formula>
    </cfRule>
    <cfRule type="expression" dxfId="177" priority="11">
      <formula>#REF!="日"</formula>
    </cfRule>
  </conditionalFormatting>
  <conditionalFormatting sqref="AL37:AL38">
    <cfRule type="expression" dxfId="176" priority="9">
      <formula>#REF!="土"</formula>
    </cfRule>
    <cfRule type="expression" dxfId="175" priority="8">
      <formula>#REF!="日"</formula>
    </cfRule>
    <cfRule type="expression" dxfId="174" priority="7">
      <formula>#REF!="祝"</formula>
    </cfRule>
  </conditionalFormatting>
  <conditionalFormatting sqref="AL40:AL41">
    <cfRule type="expression" dxfId="173" priority="6">
      <formula>#REF!="土"</formula>
    </cfRule>
    <cfRule type="expression" dxfId="172" priority="5">
      <formula>#REF!="日"</formula>
    </cfRule>
    <cfRule type="expression" dxfId="171" priority="4">
      <formula>#REF!="祝"</formula>
    </cfRule>
  </conditionalFormatting>
  <conditionalFormatting sqref="AL43:AL44">
    <cfRule type="expression" dxfId="170" priority="3">
      <formula>#REF!="土"</formula>
    </cfRule>
    <cfRule type="expression" dxfId="169" priority="2">
      <formula>#REF!="日"</formula>
    </cfRule>
    <cfRule type="expression" dxfId="168" priority="1">
      <formula>#REF!="祝"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63"/>
  <sheetViews>
    <sheetView showGridLines="0" showZeros="0" view="pageBreakPreview" zoomScale="80" zoomScaleNormal="70" zoomScaleSheetLayoutView="80" workbookViewId="0">
      <pane xSplit="6" ySplit="5" topLeftCell="G29" activePane="bottomRight" state="frozen"/>
      <selection activeCell="H17" sqref="H17"/>
      <selection pane="topRight" activeCell="H17" sqref="H17"/>
      <selection pane="bottomLeft" activeCell="H17" sqref="H17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1"/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1"/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21" t="str">
        <f xml:space="preserve"> 初期入力!D4+1&amp;"年"</f>
        <v>2025年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G47" t="s">
        <v>112</v>
      </c>
      <c r="R47" s="63"/>
      <c r="S47" s="63"/>
      <c r="T47" s="1"/>
      <c r="U47" s="223"/>
      <c r="V47" s="223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3" ht="18" customHeight="1">
      <c r="G48" t="s">
        <v>110</v>
      </c>
      <c r="R48" s="63"/>
      <c r="S48" s="63"/>
      <c r="T48" s="1"/>
      <c r="U48" s="258"/>
      <c r="V48" s="258"/>
      <c r="W48" s="1"/>
      <c r="X48" s="259"/>
      <c r="Y48" s="259"/>
      <c r="Z48" s="259"/>
      <c r="AA48" s="259"/>
      <c r="AB48" s="1"/>
      <c r="AC48" s="188"/>
      <c r="AD48" s="149"/>
      <c r="AE48" s="230" t="s">
        <v>109</v>
      </c>
      <c r="AF48" s="231"/>
      <c r="AG48" s="231"/>
      <c r="AH48" s="232"/>
      <c r="AI48" s="223"/>
      <c r="AJ48" s="223"/>
    </row>
    <row r="49" spans="7:37" ht="18" customHeight="1">
      <c r="G49" t="s">
        <v>111</v>
      </c>
      <c r="T49" s="1"/>
      <c r="U49" s="27"/>
      <c r="AC49" s="84"/>
      <c r="AD49" s="149"/>
      <c r="AE49" s="233"/>
      <c r="AF49" s="219"/>
      <c r="AG49" s="219"/>
      <c r="AH49" s="234"/>
      <c r="AI49" s="223"/>
      <c r="AJ49" s="223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5" t="s">
        <v>95</v>
      </c>
      <c r="AF50" s="236"/>
      <c r="AG50" s="236"/>
      <c r="AH50" s="237"/>
      <c r="AI50" s="241" t="s">
        <v>101</v>
      </c>
      <c r="AJ50" s="241"/>
      <c r="AK50" s="241"/>
    </row>
    <row r="51" spans="7:37" ht="18" customHeight="1" thickBot="1">
      <c r="R51" s="63"/>
      <c r="S51" s="63"/>
      <c r="T51" s="1" t="s">
        <v>64</v>
      </c>
      <c r="U51" s="224" t="str">
        <f>CONCATENATE($AN$47+$AO$47&amp;"日","/",$AQ$47+$AO$47&amp;"日")</f>
        <v>0日/0日</v>
      </c>
      <c r="V51" s="224"/>
      <c r="AE51" s="238"/>
      <c r="AF51" s="239"/>
      <c r="AG51" s="239"/>
      <c r="AH51" s="240"/>
      <c r="AI51" s="241"/>
      <c r="AJ51" s="241"/>
      <c r="AK51" s="241"/>
    </row>
    <row r="52" spans="7:37" ht="18" customHeight="1" thickBot="1">
      <c r="R52" s="63"/>
      <c r="S52" s="63"/>
      <c r="T52" s="1" t="s">
        <v>64</v>
      </c>
      <c r="U52" s="251" t="str">
        <f>IF(AN47=0,"",($AN$47+$AO$47)/($AQ$47+$AO$47))</f>
        <v/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/>
      </c>
      <c r="Y52" s="254"/>
      <c r="Z52" s="254"/>
      <c r="AA52" s="255"/>
      <c r="AE52" s="229"/>
      <c r="AF52" s="229"/>
      <c r="AG52" s="229"/>
      <c r="AH52" s="229"/>
      <c r="AI52" s="229"/>
      <c r="AJ52" s="229"/>
    </row>
    <row r="53" spans="7:37">
      <c r="AE53" s="229"/>
      <c r="AF53" s="229"/>
      <c r="AG53" s="229"/>
      <c r="AH53" s="229"/>
      <c r="AI53" s="229"/>
      <c r="AJ53" s="22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29"/>
      <c r="AB59" s="22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29"/>
      <c r="AB63" s="229"/>
      <c r="AE63" s="63"/>
      <c r="AF63" s="63"/>
      <c r="AG63" s="1"/>
    </row>
  </sheetData>
  <mergeCells count="27">
    <mergeCell ref="B36:C36"/>
    <mergeCell ref="AE3:AG3"/>
    <mergeCell ref="AH3:AJ3"/>
    <mergeCell ref="B6:C6"/>
    <mergeCell ref="P3:R3"/>
    <mergeCell ref="T3:V3"/>
    <mergeCell ref="Y3:Z3"/>
    <mergeCell ref="AA3:AC3"/>
    <mergeCell ref="B3:D3"/>
    <mergeCell ref="E3:M3"/>
    <mergeCell ref="U47:V47"/>
    <mergeCell ref="U48:V48"/>
    <mergeCell ref="X48:AA48"/>
    <mergeCell ref="AI48:AJ49"/>
    <mergeCell ref="AC46:AD47"/>
    <mergeCell ref="AE48:AH49"/>
    <mergeCell ref="AE46:AH47"/>
    <mergeCell ref="AI52:AJ53"/>
    <mergeCell ref="AA59:AB59"/>
    <mergeCell ref="U51:V51"/>
    <mergeCell ref="AI50:AK51"/>
    <mergeCell ref="AE50:AH51"/>
    <mergeCell ref="AA63:AB63"/>
    <mergeCell ref="U52:V52"/>
    <mergeCell ref="X52:AA52"/>
    <mergeCell ref="AE52:AF53"/>
    <mergeCell ref="AG52:AH53"/>
  </mergeCells>
  <phoneticPr fontId="2"/>
  <conditionalFormatting sqref="G7:AM8">
    <cfRule type="expression" dxfId="167" priority="42">
      <formula>G$6="土"</formula>
    </cfRule>
    <cfRule type="expression" dxfId="166" priority="41">
      <formula>G$6="日"</formula>
    </cfRule>
    <cfRule type="expression" dxfId="165" priority="40">
      <formula>G$6="祝"</formula>
    </cfRule>
  </conditionalFormatting>
  <conditionalFormatting sqref="G10:AM11">
    <cfRule type="expression" dxfId="164" priority="39">
      <formula>G$9="土"</formula>
    </cfRule>
    <cfRule type="expression" dxfId="163" priority="37">
      <formula>G$9="祝"</formula>
    </cfRule>
    <cfRule type="expression" dxfId="162" priority="38">
      <formula>G$9="日"</formula>
    </cfRule>
  </conditionalFormatting>
  <conditionalFormatting sqref="G13:AM14">
    <cfRule type="expression" dxfId="161" priority="36">
      <formula>G$12="土"</formula>
    </cfRule>
    <cfRule type="expression" dxfId="160" priority="35">
      <formula>G$12="日"</formula>
    </cfRule>
    <cfRule type="expression" dxfId="159" priority="34">
      <formula>G$12="祝"</formula>
    </cfRule>
  </conditionalFormatting>
  <conditionalFormatting sqref="G16:AM17">
    <cfRule type="expression" dxfId="158" priority="33">
      <formula>G$15="土"</formula>
    </cfRule>
    <cfRule type="expression" dxfId="157" priority="32">
      <formula>G$15="日"</formula>
    </cfRule>
    <cfRule type="expression" dxfId="156" priority="31">
      <formula>G$15="祝"</formula>
    </cfRule>
  </conditionalFormatting>
  <conditionalFormatting sqref="G19:AM20">
    <cfRule type="expression" dxfId="155" priority="30">
      <formula>G$18="土"</formula>
    </cfRule>
    <cfRule type="expression" dxfId="154" priority="29">
      <formula>G$18="日"</formula>
    </cfRule>
    <cfRule type="expression" dxfId="153" priority="28">
      <formula>G$18="祝"</formula>
    </cfRule>
  </conditionalFormatting>
  <conditionalFormatting sqref="G22:AM23">
    <cfRule type="expression" dxfId="152" priority="26">
      <formula>G$21="日"</formula>
    </cfRule>
    <cfRule type="expression" dxfId="151" priority="25">
      <formula>G$21="祝"</formula>
    </cfRule>
    <cfRule type="expression" dxfId="150" priority="27">
      <formula>G$21="土"</formula>
    </cfRule>
  </conditionalFormatting>
  <conditionalFormatting sqref="G25:AM26">
    <cfRule type="expression" dxfId="149" priority="23">
      <formula>G$24="日"</formula>
    </cfRule>
    <cfRule type="expression" dxfId="148" priority="24">
      <formula>G$24="土"</formula>
    </cfRule>
    <cfRule type="expression" dxfId="147" priority="22">
      <formula>G$24="祝"</formula>
    </cfRule>
  </conditionalFormatting>
  <conditionalFormatting sqref="G28:AM29">
    <cfRule type="expression" dxfId="146" priority="21">
      <formula>G$27="土"</formula>
    </cfRule>
    <cfRule type="expression" dxfId="145" priority="20">
      <formula>G$27="日"</formula>
    </cfRule>
    <cfRule type="expression" dxfId="144" priority="19">
      <formula>G$27="祝"</formula>
    </cfRule>
  </conditionalFormatting>
  <conditionalFormatting sqref="G31:AM32">
    <cfRule type="expression" dxfId="143" priority="18">
      <formula>G$30="土"</formula>
    </cfRule>
    <cfRule type="expression" dxfId="142" priority="17">
      <formula>G$30="日"</formula>
    </cfRule>
    <cfRule type="expression" dxfId="141" priority="16">
      <formula>G$30="祝"</formula>
    </cfRule>
  </conditionalFormatting>
  <conditionalFormatting sqref="G34:AM35">
    <cfRule type="expression" dxfId="140" priority="15">
      <formula>G$33="土"</formula>
    </cfRule>
    <cfRule type="expression" dxfId="139" priority="14">
      <formula>G$33="日"</formula>
    </cfRule>
    <cfRule type="expression" dxfId="138" priority="13">
      <formula>G$33="祝"</formula>
    </cfRule>
  </conditionalFormatting>
  <conditionalFormatting sqref="G37:AM38">
    <cfRule type="expression" dxfId="137" priority="12">
      <formula>G$36="土"</formula>
    </cfRule>
    <cfRule type="expression" dxfId="136" priority="11">
      <formula>G$36="日"</formula>
    </cfRule>
    <cfRule type="expression" dxfId="135" priority="10">
      <formula>G$36="祝"</formula>
    </cfRule>
  </conditionalFormatting>
  <conditionalFormatting sqref="G40:AM41">
    <cfRule type="expression" dxfId="134" priority="9">
      <formula>G$39="土"</formula>
    </cfRule>
    <cfRule type="expression" dxfId="133" priority="7">
      <formula>G$39="祝"</formula>
    </cfRule>
    <cfRule type="expression" dxfId="132" priority="8">
      <formula>G$39="日"</formula>
    </cfRule>
  </conditionalFormatting>
  <conditionalFormatting sqref="G43:AM44">
    <cfRule type="expression" dxfId="131" priority="6">
      <formula>G$42="土"</formula>
    </cfRule>
    <cfRule type="expression" dxfId="130" priority="5">
      <formula>G$42="日"</formula>
    </cfRule>
    <cfRule type="expression" dxfId="129" priority="4">
      <formula>G$42="祝"</formula>
    </cfRule>
  </conditionalFormatting>
  <conditionalFormatting sqref="AC48">
    <cfRule type="expression" dxfId="128" priority="2">
      <formula>$AC$48="ＮＧ"</formula>
    </cfRule>
  </conditionalFormatting>
  <conditionalFormatting sqref="AI48">
    <cfRule type="expression" dxfId="127" priority="3">
      <formula>$AH$46="ＮＧ"</formula>
    </cfRule>
  </conditionalFormatting>
  <conditionalFormatting sqref="AI52">
    <cfRule type="expression" dxfId="126" priority="43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 ht="13.5" customHeight="1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43" t="s">
        <v>47</v>
      </c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61</v>
      </c>
      <c r="C16" s="11">
        <v>42795</v>
      </c>
      <c r="D16" s="12" t="str">
        <f>INDEX(ｶﾚﾝﾀﾞｰ!$C$5:$QQ$44,VLOOKUP(初期入力!$D$4,初期入力!$H$3:$J$18,3),A16)</f>
        <v>金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42795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62</v>
      </c>
      <c r="C17" s="11">
        <v>42796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土</v>
      </c>
      <c r="O17" s="40">
        <f t="shared" ref="O17:O26" si="2">E17</f>
        <v>0</v>
      </c>
      <c r="P17" s="14">
        <f t="shared" ref="P17:P26" si="3">F17</f>
        <v>0</v>
      </c>
      <c r="Q17" s="24"/>
      <c r="R17" s="260"/>
      <c r="S17" s="261"/>
      <c r="T17" s="23"/>
      <c r="U17" s="24"/>
    </row>
    <row r="18" spans="1:21" ht="46.5" customHeight="1">
      <c r="A18">
        <v>63</v>
      </c>
      <c r="C18" s="11">
        <v>42797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42797</v>
      </c>
      <c r="N18" s="12" t="str">
        <f t="shared" si="1"/>
        <v>日</v>
      </c>
      <c r="O18" s="40">
        <f t="shared" si="2"/>
        <v>0</v>
      </c>
      <c r="P18" s="14">
        <f t="shared" si="3"/>
        <v>0</v>
      </c>
      <c r="Q18" s="24"/>
      <c r="R18" s="260"/>
      <c r="S18" s="261"/>
      <c r="T18" s="23"/>
      <c r="U18" s="24"/>
    </row>
    <row r="19" spans="1:21" ht="46.5" customHeight="1">
      <c r="A19">
        <v>64</v>
      </c>
      <c r="C19" s="11">
        <v>42798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42798</v>
      </c>
      <c r="N19" s="12" t="str">
        <f t="shared" si="1"/>
        <v>月</v>
      </c>
      <c r="O19" s="40">
        <f t="shared" si="2"/>
        <v>0</v>
      </c>
      <c r="P19" s="14">
        <f t="shared" si="3"/>
        <v>0</v>
      </c>
      <c r="Q19" s="24"/>
      <c r="R19" s="260"/>
      <c r="S19" s="261"/>
      <c r="T19" s="23"/>
      <c r="U19" s="24"/>
    </row>
    <row r="20" spans="1:21" ht="46.5" customHeight="1">
      <c r="A20">
        <v>65</v>
      </c>
      <c r="C20" s="11">
        <v>42799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42799</v>
      </c>
      <c r="N20" s="12" t="str">
        <f t="shared" si="1"/>
        <v>火</v>
      </c>
      <c r="O20" s="40">
        <f t="shared" si="2"/>
        <v>0</v>
      </c>
      <c r="P20" s="14">
        <f t="shared" si="3"/>
        <v>0</v>
      </c>
      <c r="Q20" s="24"/>
      <c r="R20" s="260"/>
      <c r="S20" s="261"/>
      <c r="T20" s="23"/>
      <c r="U20" s="24"/>
    </row>
    <row r="21" spans="1:21" ht="46.5" customHeight="1">
      <c r="A21">
        <v>66</v>
      </c>
      <c r="C21" s="11">
        <v>42800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42800</v>
      </c>
      <c r="N21" s="12" t="str">
        <f t="shared" si="1"/>
        <v>水</v>
      </c>
      <c r="O21" s="40">
        <f t="shared" si="2"/>
        <v>0</v>
      </c>
      <c r="P21" s="14">
        <f t="shared" si="3"/>
        <v>0</v>
      </c>
      <c r="Q21" s="24"/>
      <c r="R21" s="260"/>
      <c r="S21" s="261"/>
      <c r="T21" s="23"/>
      <c r="U21" s="24"/>
    </row>
    <row r="22" spans="1:21" ht="46.5" customHeight="1">
      <c r="A22">
        <v>67</v>
      </c>
      <c r="C22" s="11">
        <v>42801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42801</v>
      </c>
      <c r="N22" s="12" t="str">
        <f t="shared" si="1"/>
        <v>木</v>
      </c>
      <c r="O22" s="40">
        <f t="shared" si="2"/>
        <v>0</v>
      </c>
      <c r="P22" s="14">
        <f t="shared" si="3"/>
        <v>0</v>
      </c>
      <c r="Q22" s="24"/>
      <c r="R22" s="260"/>
      <c r="S22" s="261"/>
      <c r="T22" s="23"/>
      <c r="U22" s="24"/>
    </row>
    <row r="23" spans="1:21" ht="46.5" customHeight="1">
      <c r="A23">
        <v>68</v>
      </c>
      <c r="C23" s="11">
        <v>42802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42802</v>
      </c>
      <c r="N23" s="12" t="str">
        <f t="shared" si="1"/>
        <v>金</v>
      </c>
      <c r="O23" s="40">
        <f t="shared" si="2"/>
        <v>0</v>
      </c>
      <c r="P23" s="14">
        <f t="shared" si="3"/>
        <v>0</v>
      </c>
      <c r="Q23" s="24"/>
      <c r="R23" s="260"/>
      <c r="S23" s="261"/>
      <c r="T23" s="23"/>
      <c r="U23" s="24"/>
    </row>
    <row r="24" spans="1:21" ht="46.5" customHeight="1">
      <c r="A24">
        <v>69</v>
      </c>
      <c r="C24" s="11">
        <v>42803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42803</v>
      </c>
      <c r="N24" s="12" t="str">
        <f t="shared" si="1"/>
        <v>土</v>
      </c>
      <c r="O24" s="40">
        <f t="shared" si="2"/>
        <v>0</v>
      </c>
      <c r="P24" s="14">
        <f t="shared" si="3"/>
        <v>0</v>
      </c>
      <c r="Q24" s="24"/>
      <c r="R24" s="260"/>
      <c r="S24" s="261"/>
      <c r="T24" s="23"/>
      <c r="U24" s="24"/>
    </row>
    <row r="25" spans="1:21" ht="46.5" customHeight="1">
      <c r="A25">
        <v>70</v>
      </c>
      <c r="C25" s="11">
        <v>42804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42804</v>
      </c>
      <c r="N25" s="12" t="str">
        <f t="shared" si="1"/>
        <v>日</v>
      </c>
      <c r="O25" s="40">
        <f t="shared" si="2"/>
        <v>0</v>
      </c>
      <c r="P25" s="14">
        <f t="shared" si="3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71</v>
      </c>
      <c r="C36" s="11">
        <v>42805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" si="4">C36</f>
        <v>42805</v>
      </c>
      <c r="N36" s="12" t="str">
        <f t="shared" ref="N36" si="5">D36</f>
        <v>月</v>
      </c>
      <c r="O36" s="40">
        <f>E36</f>
        <v>0</v>
      </c>
      <c r="P36" s="14">
        <f t="shared" ref="P36:P46" si="6">F36</f>
        <v>0</v>
      </c>
      <c r="Q36" s="24"/>
      <c r="R36" s="260"/>
      <c r="S36" s="261"/>
      <c r="T36" s="23"/>
      <c r="U36" s="24"/>
    </row>
    <row r="37" spans="1:21" ht="46.5" customHeight="1">
      <c r="A37">
        <v>72</v>
      </c>
      <c r="C37" s="11">
        <v>42806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71"/>
      <c r="I37" s="272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火</v>
      </c>
      <c r="O37" s="40">
        <f t="shared" ref="O37:O46" si="9">E37</f>
        <v>0</v>
      </c>
      <c r="P37" s="14">
        <f t="shared" si="6"/>
        <v>0</v>
      </c>
      <c r="Q37" s="24"/>
      <c r="R37" s="260"/>
      <c r="S37" s="261"/>
      <c r="T37" s="23"/>
      <c r="U37" s="24"/>
    </row>
    <row r="38" spans="1:21" ht="46.5" customHeight="1">
      <c r="A38">
        <v>73</v>
      </c>
      <c r="C38" s="11">
        <v>42807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71"/>
      <c r="I38" s="272"/>
      <c r="J38" s="14"/>
      <c r="K38" s="12"/>
      <c r="L38" s="32"/>
      <c r="M38" s="11">
        <f t="shared" si="7"/>
        <v>42807</v>
      </c>
      <c r="N38" s="12" t="str">
        <f t="shared" si="8"/>
        <v>水</v>
      </c>
      <c r="O38" s="40">
        <f t="shared" si="9"/>
        <v>0</v>
      </c>
      <c r="P38" s="14">
        <f t="shared" si="6"/>
        <v>0</v>
      </c>
      <c r="Q38" s="24"/>
      <c r="R38" s="260"/>
      <c r="S38" s="261"/>
      <c r="T38" s="23"/>
      <c r="U38" s="24"/>
    </row>
    <row r="39" spans="1:21" ht="46.5" customHeight="1">
      <c r="A39">
        <v>74</v>
      </c>
      <c r="C39" s="11">
        <v>42808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71"/>
      <c r="I39" s="272"/>
      <c r="J39" s="14"/>
      <c r="K39" s="12"/>
      <c r="L39" s="32"/>
      <c r="M39" s="11">
        <f t="shared" si="7"/>
        <v>42808</v>
      </c>
      <c r="N39" s="12" t="str">
        <f t="shared" si="8"/>
        <v>木</v>
      </c>
      <c r="O39" s="40">
        <f t="shared" si="9"/>
        <v>0</v>
      </c>
      <c r="P39" s="14">
        <f t="shared" si="6"/>
        <v>0</v>
      </c>
      <c r="Q39" s="24"/>
      <c r="R39" s="260"/>
      <c r="S39" s="261"/>
      <c r="T39" s="23"/>
      <c r="U39" s="24"/>
    </row>
    <row r="40" spans="1:21" ht="46.5" customHeight="1">
      <c r="A40">
        <v>75</v>
      </c>
      <c r="C40" s="11">
        <v>42809</v>
      </c>
      <c r="D40" s="12" t="str">
        <f>INDEX(ｶﾚﾝﾀﾞｰ!$C$5:$QQ$44,VLOOKUP(初期入力!$D$4,初期入力!$H$3:$J$18,3,0),A40)</f>
        <v>金</v>
      </c>
      <c r="E40" s="41"/>
      <c r="F40" s="23"/>
      <c r="G40" s="12"/>
      <c r="H40" s="271"/>
      <c r="I40" s="272"/>
      <c r="J40" s="14"/>
      <c r="K40" s="12"/>
      <c r="L40" s="32"/>
      <c r="M40" s="11">
        <f t="shared" si="7"/>
        <v>42809</v>
      </c>
      <c r="N40" s="12" t="str">
        <f t="shared" si="8"/>
        <v>金</v>
      </c>
      <c r="O40" s="40">
        <f t="shared" si="9"/>
        <v>0</v>
      </c>
      <c r="P40" s="14">
        <f t="shared" si="6"/>
        <v>0</v>
      </c>
      <c r="Q40" s="24"/>
      <c r="R40" s="260"/>
      <c r="S40" s="261"/>
      <c r="T40" s="23"/>
      <c r="U40" s="24"/>
    </row>
    <row r="41" spans="1:21" ht="46.5" customHeight="1">
      <c r="A41">
        <v>76</v>
      </c>
      <c r="C41" s="11">
        <v>42810</v>
      </c>
      <c r="D41" s="12" t="str">
        <f>INDEX(ｶﾚﾝﾀﾞｰ!$C$5:$QQ$44,VLOOKUP(初期入力!$D$4,初期入力!$H$3:$J$18,3,0),A41)</f>
        <v>土</v>
      </c>
      <c r="E41" s="41"/>
      <c r="F41" s="23"/>
      <c r="G41" s="12"/>
      <c r="H41" s="271"/>
      <c r="I41" s="272"/>
      <c r="J41" s="14"/>
      <c r="K41" s="12"/>
      <c r="L41" s="32"/>
      <c r="M41" s="11">
        <f t="shared" si="7"/>
        <v>42810</v>
      </c>
      <c r="N41" s="12" t="str">
        <f t="shared" si="8"/>
        <v>土</v>
      </c>
      <c r="O41" s="40">
        <f t="shared" si="9"/>
        <v>0</v>
      </c>
      <c r="P41" s="14">
        <f t="shared" si="6"/>
        <v>0</v>
      </c>
      <c r="Q41" s="24"/>
      <c r="R41" s="260"/>
      <c r="S41" s="261"/>
      <c r="T41" s="23"/>
      <c r="U41" s="24"/>
    </row>
    <row r="42" spans="1:21" ht="46.5" customHeight="1">
      <c r="A42">
        <v>77</v>
      </c>
      <c r="C42" s="11">
        <v>42811</v>
      </c>
      <c r="D42" s="12" t="str">
        <f>INDEX(ｶﾚﾝﾀﾞｰ!$C$5:$QQ$44,VLOOKUP(初期入力!$D$4,初期入力!$H$3:$J$18,3,0),A42)</f>
        <v>日</v>
      </c>
      <c r="E42" s="41"/>
      <c r="F42" s="23"/>
      <c r="G42" s="12"/>
      <c r="H42" s="271"/>
      <c r="I42" s="272"/>
      <c r="J42" s="14"/>
      <c r="K42" s="12"/>
      <c r="L42" s="32"/>
      <c r="M42" s="11">
        <f t="shared" si="7"/>
        <v>42811</v>
      </c>
      <c r="N42" s="12" t="str">
        <f t="shared" si="8"/>
        <v>日</v>
      </c>
      <c r="O42" s="40">
        <f t="shared" si="9"/>
        <v>0</v>
      </c>
      <c r="P42" s="14">
        <f t="shared" si="6"/>
        <v>0</v>
      </c>
      <c r="Q42" s="24"/>
      <c r="R42" s="260"/>
      <c r="S42" s="261"/>
      <c r="T42" s="23"/>
      <c r="U42" s="24"/>
    </row>
    <row r="43" spans="1:21" ht="46.5" customHeight="1">
      <c r="A43">
        <v>78</v>
      </c>
      <c r="C43" s="11">
        <v>42812</v>
      </c>
      <c r="D43" s="12" t="str">
        <f>INDEX(ｶﾚﾝﾀﾞｰ!$C$5:$QQ$44,VLOOKUP(初期入力!$D$4,初期入力!$H$3:$J$18,3,0),A43)</f>
        <v>月</v>
      </c>
      <c r="E43" s="41"/>
      <c r="F43" s="23"/>
      <c r="G43" s="12"/>
      <c r="H43" s="271"/>
      <c r="I43" s="272"/>
      <c r="J43" s="14"/>
      <c r="K43" s="12"/>
      <c r="L43" s="32"/>
      <c r="M43" s="11">
        <f t="shared" si="7"/>
        <v>42812</v>
      </c>
      <c r="N43" s="12" t="str">
        <f t="shared" si="8"/>
        <v>月</v>
      </c>
      <c r="O43" s="40">
        <f t="shared" si="9"/>
        <v>0</v>
      </c>
      <c r="P43" s="14">
        <f t="shared" si="6"/>
        <v>0</v>
      </c>
      <c r="Q43" s="24"/>
      <c r="R43" s="260"/>
      <c r="S43" s="261"/>
      <c r="T43" s="23"/>
      <c r="U43" s="24"/>
    </row>
    <row r="44" spans="1:21" ht="46.5" customHeight="1">
      <c r="A44">
        <v>79</v>
      </c>
      <c r="C44" s="11">
        <v>42813</v>
      </c>
      <c r="D44" s="12" t="str">
        <f>INDEX(ｶﾚﾝﾀﾞｰ!$C$5:$QQ$44,VLOOKUP(初期入力!$D$4,初期入力!$H$3:$J$18,3,0),A44)</f>
        <v>火</v>
      </c>
      <c r="E44" s="41"/>
      <c r="F44" s="23"/>
      <c r="G44" s="12"/>
      <c r="H44" s="271"/>
      <c r="I44" s="272"/>
      <c r="J44" s="14"/>
      <c r="K44" s="12"/>
      <c r="L44" s="32"/>
      <c r="M44" s="11">
        <f t="shared" si="7"/>
        <v>42813</v>
      </c>
      <c r="N44" s="12" t="str">
        <f t="shared" si="8"/>
        <v>火</v>
      </c>
      <c r="O44" s="40">
        <f t="shared" si="9"/>
        <v>0</v>
      </c>
      <c r="P44" s="14">
        <f t="shared" si="6"/>
        <v>0</v>
      </c>
      <c r="Q44" s="24"/>
      <c r="R44" s="260"/>
      <c r="S44" s="261"/>
      <c r="T44" s="23"/>
      <c r="U44" s="24"/>
    </row>
    <row r="45" spans="1:21" ht="46.5" customHeight="1">
      <c r="A45">
        <v>80</v>
      </c>
      <c r="C45" s="11">
        <v>42814</v>
      </c>
      <c r="D45" s="12" t="str">
        <f>INDEX(ｶﾚﾝﾀﾞｰ!$C$5:$QQ$44,VLOOKUP(初期入力!$D$4,初期入力!$H$3:$J$18,3,0),A45)</f>
        <v>水</v>
      </c>
      <c r="E45" s="41"/>
      <c r="F45" s="23"/>
      <c r="G45" s="12"/>
      <c r="H45" s="271"/>
      <c r="I45" s="272"/>
      <c r="J45" s="14"/>
      <c r="K45" s="12"/>
      <c r="L45" s="32"/>
      <c r="M45" s="11">
        <f t="shared" si="7"/>
        <v>42814</v>
      </c>
      <c r="N45" s="12" t="str">
        <f t="shared" si="8"/>
        <v>水</v>
      </c>
      <c r="O45" s="40">
        <f t="shared" si="9"/>
        <v>0</v>
      </c>
      <c r="P45" s="14">
        <f t="shared" si="6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81</v>
      </c>
      <c r="C56" s="11">
        <v>42815</v>
      </c>
      <c r="D56" s="12" t="str">
        <f>INDEX(ｶﾚﾝﾀﾞｰ!$C$5:$QQ$44,VLOOKUP(初期入力!$D$4,初期入力!$H$3:$J$18,3,0),A56)</f>
        <v>木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木</v>
      </c>
      <c r="O56" s="40">
        <f>E56</f>
        <v>0</v>
      </c>
      <c r="P56" s="14">
        <f t="shared" ref="P56:P66" si="12">F56</f>
        <v>0</v>
      </c>
      <c r="Q56" s="24"/>
      <c r="R56" s="260"/>
      <c r="S56" s="261"/>
      <c r="T56" s="23"/>
      <c r="U56" s="24"/>
    </row>
    <row r="57" spans="1:21" ht="46.5" customHeight="1">
      <c r="A57">
        <v>82</v>
      </c>
      <c r="C57" s="11">
        <v>42816</v>
      </c>
      <c r="D57" s="12" t="str">
        <f>INDEX(ｶﾚﾝﾀﾞｰ!$C$5:$QQ$44,VLOOKUP(初期入力!$D$4,初期入力!$H$3:$J$18,3,0),A57)</f>
        <v>金</v>
      </c>
      <c r="E57" s="41"/>
      <c r="F57" s="23"/>
      <c r="G57" s="12"/>
      <c r="H57" s="271"/>
      <c r="I57" s="272"/>
      <c r="J57" s="14"/>
      <c r="K57" s="12"/>
      <c r="L57" s="32"/>
      <c r="M57" s="11">
        <f t="shared" si="10"/>
        <v>42816</v>
      </c>
      <c r="N57" s="12" t="str">
        <f t="shared" si="11"/>
        <v>金</v>
      </c>
      <c r="O57" s="40">
        <f t="shared" ref="O57:O66" si="13">E57</f>
        <v>0</v>
      </c>
      <c r="P57" s="14">
        <f t="shared" si="12"/>
        <v>0</v>
      </c>
      <c r="Q57" s="24"/>
      <c r="R57" s="260"/>
      <c r="S57" s="261"/>
      <c r="T57" s="23"/>
      <c r="U57" s="24"/>
    </row>
    <row r="58" spans="1:21" ht="46.5" customHeight="1">
      <c r="A58">
        <v>83</v>
      </c>
      <c r="C58" s="11">
        <v>42817</v>
      </c>
      <c r="D58" s="12" t="str">
        <f>INDEX(ｶﾚﾝﾀﾞｰ!$C$5:$QQ$44,VLOOKUP(初期入力!$D$4,初期入力!$H$3:$J$18,3,0),A58)</f>
        <v>土</v>
      </c>
      <c r="E58" s="41"/>
      <c r="F58" s="23"/>
      <c r="G58" s="10"/>
      <c r="H58" s="271"/>
      <c r="I58" s="272"/>
      <c r="J58" s="14"/>
      <c r="K58" s="12"/>
      <c r="L58" s="32"/>
      <c r="M58" s="11">
        <f t="shared" si="10"/>
        <v>42817</v>
      </c>
      <c r="N58" s="12" t="str">
        <f t="shared" si="11"/>
        <v>土</v>
      </c>
      <c r="O58" s="40">
        <f t="shared" si="13"/>
        <v>0</v>
      </c>
      <c r="P58" s="14">
        <f t="shared" si="12"/>
        <v>0</v>
      </c>
      <c r="Q58" s="24"/>
      <c r="R58" s="260"/>
      <c r="S58" s="261"/>
      <c r="T58" s="23"/>
      <c r="U58" s="24"/>
    </row>
    <row r="59" spans="1:21" ht="46.5" customHeight="1">
      <c r="A59">
        <v>84</v>
      </c>
      <c r="C59" s="11">
        <v>42818</v>
      </c>
      <c r="D59" s="12" t="str">
        <f>INDEX(ｶﾚﾝﾀﾞｰ!$C$5:$QQ$44,VLOOKUP(初期入力!$D$4,初期入力!$H$3:$J$18,3,0),A59)</f>
        <v>日</v>
      </c>
      <c r="E59" s="41"/>
      <c r="F59" s="23"/>
      <c r="G59" s="10"/>
      <c r="H59" s="271"/>
      <c r="I59" s="272"/>
      <c r="J59" s="14"/>
      <c r="K59" s="12"/>
      <c r="L59" s="32"/>
      <c r="M59" s="11">
        <f t="shared" si="10"/>
        <v>42818</v>
      </c>
      <c r="N59" s="12" t="str">
        <f t="shared" si="11"/>
        <v>日</v>
      </c>
      <c r="O59" s="40">
        <f t="shared" si="13"/>
        <v>0</v>
      </c>
      <c r="P59" s="14">
        <f t="shared" si="12"/>
        <v>0</v>
      </c>
      <c r="Q59" s="24"/>
      <c r="R59" s="260"/>
      <c r="S59" s="261"/>
      <c r="T59" s="23"/>
      <c r="U59" s="24"/>
    </row>
    <row r="60" spans="1:21" ht="46.5" customHeight="1">
      <c r="A60">
        <v>85</v>
      </c>
      <c r="C60" s="11">
        <v>42819</v>
      </c>
      <c r="D60" s="12" t="str">
        <f>INDEX(ｶﾚﾝﾀﾞｰ!$C$5:$QQ$44,VLOOKUP(初期入力!$D$4,初期入力!$H$3:$J$18,3,0),A60)</f>
        <v>月</v>
      </c>
      <c r="E60" s="41"/>
      <c r="F60" s="23"/>
      <c r="G60" s="12"/>
      <c r="H60" s="271"/>
      <c r="I60" s="272"/>
      <c r="J60" s="14"/>
      <c r="K60" s="12"/>
      <c r="L60" s="32"/>
      <c r="M60" s="11">
        <f t="shared" si="10"/>
        <v>42819</v>
      </c>
      <c r="N60" s="12" t="str">
        <f t="shared" si="11"/>
        <v>月</v>
      </c>
      <c r="O60" s="40">
        <f t="shared" si="13"/>
        <v>0</v>
      </c>
      <c r="P60" s="14">
        <f t="shared" si="12"/>
        <v>0</v>
      </c>
      <c r="Q60" s="24"/>
      <c r="R60" s="260"/>
      <c r="S60" s="261"/>
      <c r="T60" s="23"/>
      <c r="U60" s="24"/>
    </row>
    <row r="61" spans="1:21" ht="46.5" customHeight="1">
      <c r="A61">
        <v>86</v>
      </c>
      <c r="C61" s="11">
        <v>42820</v>
      </c>
      <c r="D61" s="12" t="str">
        <f>INDEX(ｶﾚﾝﾀﾞｰ!$C$5:$QQ$44,VLOOKUP(初期入力!$D$4,初期入力!$H$3:$J$18,3,0),A61)</f>
        <v>火</v>
      </c>
      <c r="E61" s="41"/>
      <c r="F61" s="23"/>
      <c r="G61" s="12"/>
      <c r="H61" s="271"/>
      <c r="I61" s="272"/>
      <c r="J61" s="14"/>
      <c r="K61" s="12"/>
      <c r="L61" s="32"/>
      <c r="M61" s="11">
        <f t="shared" si="10"/>
        <v>42820</v>
      </c>
      <c r="N61" s="12" t="str">
        <f t="shared" si="11"/>
        <v>火</v>
      </c>
      <c r="O61" s="40">
        <f t="shared" si="13"/>
        <v>0</v>
      </c>
      <c r="P61" s="14">
        <f t="shared" si="12"/>
        <v>0</v>
      </c>
      <c r="Q61" s="24"/>
      <c r="R61" s="260"/>
      <c r="S61" s="261"/>
      <c r="T61" s="23"/>
      <c r="U61" s="24"/>
    </row>
    <row r="62" spans="1:21" ht="46.5" customHeight="1">
      <c r="A62">
        <v>87</v>
      </c>
      <c r="C62" s="11">
        <v>42821</v>
      </c>
      <c r="D62" s="12" t="str">
        <f>INDEX(ｶﾚﾝﾀﾞｰ!$C$5:$QQ$44,VLOOKUP(初期入力!$D$4,初期入力!$H$3:$J$18,3,0),A62)</f>
        <v>水</v>
      </c>
      <c r="E62" s="41"/>
      <c r="F62" s="23"/>
      <c r="G62" s="12"/>
      <c r="H62" s="271"/>
      <c r="I62" s="272"/>
      <c r="J62" s="14"/>
      <c r="K62" s="12"/>
      <c r="L62" s="32"/>
      <c r="M62" s="11">
        <f t="shared" si="10"/>
        <v>42821</v>
      </c>
      <c r="N62" s="12" t="str">
        <f t="shared" si="11"/>
        <v>水</v>
      </c>
      <c r="O62" s="40">
        <f t="shared" si="13"/>
        <v>0</v>
      </c>
      <c r="P62" s="14">
        <f t="shared" si="12"/>
        <v>0</v>
      </c>
      <c r="Q62" s="24"/>
      <c r="R62" s="260"/>
      <c r="S62" s="261"/>
      <c r="T62" s="23"/>
      <c r="U62" s="24"/>
    </row>
    <row r="63" spans="1:21" ht="46.5" customHeight="1">
      <c r="A63">
        <v>88</v>
      </c>
      <c r="C63" s="11">
        <v>42822</v>
      </c>
      <c r="D63" s="12" t="str">
        <f>INDEX(ｶﾚﾝﾀﾞｰ!$C$5:$QQ$44,VLOOKUP(初期入力!$D$4,初期入力!$H$3:$J$18,3,0),A63)</f>
        <v>木</v>
      </c>
      <c r="E63" s="41"/>
      <c r="F63" s="23"/>
      <c r="G63" s="12"/>
      <c r="H63" s="271"/>
      <c r="I63" s="272"/>
      <c r="J63" s="14"/>
      <c r="K63" s="12"/>
      <c r="L63" s="32"/>
      <c r="M63" s="11">
        <f t="shared" si="10"/>
        <v>42822</v>
      </c>
      <c r="N63" s="12" t="str">
        <f t="shared" si="11"/>
        <v>木</v>
      </c>
      <c r="O63" s="40">
        <f t="shared" si="13"/>
        <v>0</v>
      </c>
      <c r="P63" s="14">
        <f t="shared" si="12"/>
        <v>0</v>
      </c>
      <c r="Q63" s="24"/>
      <c r="R63" s="260"/>
      <c r="S63" s="261"/>
      <c r="T63" s="23"/>
      <c r="U63" s="24"/>
    </row>
    <row r="64" spans="1:21" ht="46.5" customHeight="1">
      <c r="A64">
        <v>89</v>
      </c>
      <c r="C64" s="11">
        <v>42823</v>
      </c>
      <c r="D64" s="12" t="str">
        <f>INDEX(ｶﾚﾝﾀﾞｰ!$C$5:$QQ$44,VLOOKUP(初期入力!$D$4,初期入力!$H$3:$J$18,3,0),A64)</f>
        <v>金</v>
      </c>
      <c r="E64" s="41"/>
      <c r="F64" s="23"/>
      <c r="G64" s="12"/>
      <c r="H64" s="271"/>
      <c r="I64" s="272"/>
      <c r="J64" s="14"/>
      <c r="K64" s="12"/>
      <c r="L64" s="32"/>
      <c r="M64" s="11">
        <f t="shared" si="10"/>
        <v>42823</v>
      </c>
      <c r="N64" s="12" t="str">
        <f t="shared" si="11"/>
        <v>金</v>
      </c>
      <c r="O64" s="40">
        <f t="shared" si="13"/>
        <v>0</v>
      </c>
      <c r="P64" s="14">
        <f t="shared" si="12"/>
        <v>0</v>
      </c>
      <c r="Q64" s="24"/>
      <c r="R64" s="260"/>
      <c r="S64" s="261"/>
      <c r="T64" s="23"/>
      <c r="U64" s="24"/>
    </row>
    <row r="65" spans="1:21" ht="46.5" customHeight="1">
      <c r="A65">
        <v>90</v>
      </c>
      <c r="C65" s="11">
        <v>42824</v>
      </c>
      <c r="D65" s="12" t="str">
        <f>INDEX(ｶﾚﾝﾀﾞｰ!$C$5:$QQ$44,VLOOKUP(初期入力!$D$4,初期入力!$H$3:$J$18,3,0),A65)</f>
        <v>土</v>
      </c>
      <c r="E65" s="41"/>
      <c r="F65" s="23"/>
      <c r="G65" s="12"/>
      <c r="H65" s="271"/>
      <c r="I65" s="272"/>
      <c r="J65" s="14"/>
      <c r="K65" s="12"/>
      <c r="L65" s="32"/>
      <c r="M65" s="11">
        <f t="shared" si="10"/>
        <v>42824</v>
      </c>
      <c r="N65" s="12" t="str">
        <f t="shared" si="11"/>
        <v>土</v>
      </c>
      <c r="O65" s="40">
        <f t="shared" si="13"/>
        <v>0</v>
      </c>
      <c r="P65" s="14">
        <f t="shared" si="12"/>
        <v>0</v>
      </c>
      <c r="Q65" s="24"/>
      <c r="R65" s="260"/>
      <c r="S65" s="261"/>
      <c r="T65" s="23"/>
      <c r="U65" s="24"/>
    </row>
    <row r="66" spans="1:21" ht="46.5" customHeight="1">
      <c r="A66">
        <v>91</v>
      </c>
      <c r="C66" s="11">
        <v>42825</v>
      </c>
      <c r="D66" s="12" t="str">
        <f>INDEX(ｶﾚﾝﾀﾞｰ!$C$5:$QQ$44,VLOOKUP(初期入力!$D$4,初期入力!$H$3:$J$18,3,0),A66)</f>
        <v>日</v>
      </c>
      <c r="E66" s="41"/>
      <c r="F66" s="23"/>
      <c r="G66" s="12"/>
      <c r="H66" s="271"/>
      <c r="I66" s="272"/>
      <c r="J66" s="14"/>
      <c r="K66" s="12"/>
      <c r="L66" s="32"/>
      <c r="M66" s="11">
        <f t="shared" si="10"/>
        <v>42825</v>
      </c>
      <c r="N66" s="12" t="str">
        <f t="shared" si="11"/>
        <v>日</v>
      </c>
      <c r="O66" s="40">
        <f t="shared" si="13"/>
        <v>0</v>
      </c>
      <c r="P66" s="14">
        <f t="shared" si="12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92</v>
      </c>
      <c r="C16" s="11">
        <v>42826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42826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93</v>
      </c>
      <c r="C17" s="11">
        <v>42827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42827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94</v>
      </c>
      <c r="C18" s="11">
        <v>42828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42828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95</v>
      </c>
      <c r="C19" s="11">
        <v>42829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42829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96</v>
      </c>
      <c r="C20" s="11">
        <v>42830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42830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97</v>
      </c>
      <c r="C21" s="11">
        <v>42831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42831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98</v>
      </c>
      <c r="C22" s="11">
        <v>42832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42832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99</v>
      </c>
      <c r="C23" s="11">
        <v>42833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42833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100</v>
      </c>
      <c r="C24" s="11">
        <v>42834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42834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101</v>
      </c>
      <c r="C25" s="11">
        <v>42835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42835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102</v>
      </c>
      <c r="C36" s="11">
        <v>42836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42836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103</v>
      </c>
      <c r="C37" s="11">
        <v>42837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42837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104</v>
      </c>
      <c r="C38" s="11">
        <v>42838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42838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105</v>
      </c>
      <c r="C39" s="11">
        <v>42839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42839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106</v>
      </c>
      <c r="C40" s="11">
        <v>42840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42840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107</v>
      </c>
      <c r="C41" s="11">
        <v>42841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42841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108</v>
      </c>
      <c r="C42" s="11">
        <v>42842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42842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109</v>
      </c>
      <c r="C43" s="11">
        <v>42843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42843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110</v>
      </c>
      <c r="C44" s="11">
        <v>42844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42844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111</v>
      </c>
      <c r="C45" s="11">
        <v>42845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42845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112</v>
      </c>
      <c r="C56" s="11">
        <v>42846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42846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113</v>
      </c>
      <c r="C57" s="11">
        <v>42847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42847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114</v>
      </c>
      <c r="C58" s="11">
        <v>42848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42848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115</v>
      </c>
      <c r="C59" s="11">
        <v>42849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42849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116</v>
      </c>
      <c r="C60" s="11">
        <v>42850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42850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117</v>
      </c>
      <c r="C61" s="11">
        <v>42851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42851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118</v>
      </c>
      <c r="C62" s="11">
        <v>42852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42852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119</v>
      </c>
      <c r="C63" s="11">
        <v>42853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42853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120</v>
      </c>
      <c r="C64" s="11">
        <v>42854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42854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121</v>
      </c>
      <c r="C65" s="11">
        <v>42855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42855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122</v>
      </c>
      <c r="C16" s="11">
        <v>42856</v>
      </c>
      <c r="D16" s="12" t="str">
        <f>INDEX(ｶﾚﾝﾀﾞｰ!$C$5:$QQ$44,VLOOKUP(初期入力!$D$4,初期入力!$H$3:$J$18,3,0),A16)</f>
        <v>水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42856</v>
      </c>
      <c r="N16" s="12" t="str">
        <f>D16</f>
        <v>水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123</v>
      </c>
      <c r="C17" s="11">
        <v>42857</v>
      </c>
      <c r="D17" s="12" t="str">
        <f>INDEX(ｶﾚﾝﾀﾞｰ!$C$5:$QQ$44,VLOOKUP(初期入力!$D$4,初期入力!$H$3:$J$18,3,0),A17)</f>
        <v>木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42857</v>
      </c>
      <c r="N17" s="12" t="str">
        <f t="shared" si="0"/>
        <v>木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124</v>
      </c>
      <c r="C18" s="11">
        <v>42858</v>
      </c>
      <c r="D18" s="12" t="str">
        <f>INDEX(ｶﾚﾝﾀﾞｰ!$C$5:$QQ$44,VLOOKUP(初期入力!$D$4,初期入力!$H$3:$J$18,3,0),A18)</f>
        <v>金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42858</v>
      </c>
      <c r="N18" s="12" t="str">
        <f t="shared" si="0"/>
        <v>金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125</v>
      </c>
      <c r="C19" s="11">
        <v>42859</v>
      </c>
      <c r="D19" s="12" t="str">
        <f>INDEX(ｶﾚﾝﾀﾞｰ!$C$5:$QQ$44,VLOOKUP(初期入力!$D$4,初期入力!$H$3:$J$18,3,0),A19)</f>
        <v>土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42859</v>
      </c>
      <c r="N19" s="12" t="str">
        <f t="shared" si="0"/>
        <v>土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126</v>
      </c>
      <c r="C20" s="11">
        <v>42860</v>
      </c>
      <c r="D20" s="12" t="str">
        <f>INDEX(ｶﾚﾝﾀﾞｰ!$C$5:$QQ$44,VLOOKUP(初期入力!$D$4,初期入力!$H$3:$J$18,3,0),A20)</f>
        <v>日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42860</v>
      </c>
      <c r="N20" s="12" t="str">
        <f t="shared" si="0"/>
        <v>日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127</v>
      </c>
      <c r="C21" s="11">
        <v>42861</v>
      </c>
      <c r="D21" s="12" t="str">
        <f>INDEX(ｶﾚﾝﾀﾞｰ!$C$5:$QQ$44,VLOOKUP(初期入力!$D$4,初期入力!$H$3:$J$18,3,0),A21)</f>
        <v>月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42861</v>
      </c>
      <c r="N21" s="12" t="str">
        <f t="shared" si="0"/>
        <v>月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128</v>
      </c>
      <c r="C22" s="11">
        <v>42862</v>
      </c>
      <c r="D22" s="12" t="str">
        <f>INDEX(ｶﾚﾝﾀﾞｰ!$C$5:$QQ$44,VLOOKUP(初期入力!$D$4,初期入力!$H$3:$J$18,3,0),A22)</f>
        <v>火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42862</v>
      </c>
      <c r="N22" s="12" t="str">
        <f t="shared" si="0"/>
        <v>火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129</v>
      </c>
      <c r="C23" s="11">
        <v>42863</v>
      </c>
      <c r="D23" s="12" t="str">
        <f>INDEX(ｶﾚﾝﾀﾞｰ!$C$5:$QQ$44,VLOOKUP(初期入力!$D$4,初期入力!$H$3:$J$18,3,0),A23)</f>
        <v>水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42863</v>
      </c>
      <c r="N23" s="12" t="str">
        <f t="shared" si="0"/>
        <v>水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130</v>
      </c>
      <c r="C24" s="11">
        <v>42864</v>
      </c>
      <c r="D24" s="12" t="str">
        <f>INDEX(ｶﾚﾝﾀﾞｰ!$C$5:$QQ$44,VLOOKUP(初期入力!$D$4,初期入力!$H$3:$J$18,3,0),A24)</f>
        <v>木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42864</v>
      </c>
      <c r="N24" s="12" t="str">
        <f t="shared" si="0"/>
        <v>木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131</v>
      </c>
      <c r="C25" s="11">
        <v>42865</v>
      </c>
      <c r="D25" s="12" t="str">
        <f>INDEX(ｶﾚﾝﾀﾞｰ!$C$5:$QQ$44,VLOOKUP(初期入力!$D$4,初期入力!$H$3:$J$18,3,0),A25)</f>
        <v>金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42865</v>
      </c>
      <c r="N25" s="12" t="str">
        <f t="shared" si="0"/>
        <v>金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132</v>
      </c>
      <c r="C36" s="11">
        <v>42866</v>
      </c>
      <c r="D36" s="12" t="str">
        <f>INDEX(ｶﾚﾝﾀﾞｰ!$C$5:$QQ$44,VLOOKUP(初期入力!$D$4,初期入力!$H$3:$J$18,3,0),A36)</f>
        <v>土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42866</v>
      </c>
      <c r="N36" s="12" t="str">
        <f t="shared" si="1"/>
        <v>土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133</v>
      </c>
      <c r="C37" s="11">
        <v>42867</v>
      </c>
      <c r="D37" s="12" t="str">
        <f>INDEX(ｶﾚﾝﾀﾞｰ!$C$5:$QQ$44,VLOOKUP(初期入力!$D$4,初期入力!$H$3:$J$18,3,0),A37)</f>
        <v>日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42867</v>
      </c>
      <c r="N37" s="12" t="str">
        <f t="shared" si="1"/>
        <v>日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134</v>
      </c>
      <c r="C38" s="11">
        <v>42868</v>
      </c>
      <c r="D38" s="12" t="str">
        <f>INDEX(ｶﾚﾝﾀﾞｰ!$C$5:$QQ$44,VLOOKUP(初期入力!$D$4,初期入力!$H$3:$J$18,3,0),A38)</f>
        <v>月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42868</v>
      </c>
      <c r="N38" s="12" t="str">
        <f t="shared" si="1"/>
        <v>月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135</v>
      </c>
      <c r="C39" s="11">
        <v>42869</v>
      </c>
      <c r="D39" s="12" t="str">
        <f>INDEX(ｶﾚﾝﾀﾞｰ!$C$5:$QQ$44,VLOOKUP(初期入力!$D$4,初期入力!$H$3:$J$18,3,0),A39)</f>
        <v>火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42869</v>
      </c>
      <c r="N39" s="12" t="str">
        <f t="shared" si="1"/>
        <v>火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136</v>
      </c>
      <c r="C40" s="11">
        <v>42870</v>
      </c>
      <c r="D40" s="12" t="str">
        <f>INDEX(ｶﾚﾝﾀﾞｰ!$C$5:$QQ$44,VLOOKUP(初期入力!$D$4,初期入力!$H$3:$J$18,3,0),A40)</f>
        <v>水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42870</v>
      </c>
      <c r="N40" s="12" t="str">
        <f t="shared" si="1"/>
        <v>水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137</v>
      </c>
      <c r="C41" s="11">
        <v>42871</v>
      </c>
      <c r="D41" s="12" t="str">
        <f>INDEX(ｶﾚﾝﾀﾞｰ!$C$5:$QQ$44,VLOOKUP(初期入力!$D$4,初期入力!$H$3:$J$18,3,0),A41)</f>
        <v>木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42871</v>
      </c>
      <c r="N41" s="12" t="str">
        <f t="shared" si="1"/>
        <v>木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138</v>
      </c>
      <c r="C42" s="11">
        <v>42872</v>
      </c>
      <c r="D42" s="12" t="str">
        <f>INDEX(ｶﾚﾝﾀﾞｰ!$C$5:$QQ$44,VLOOKUP(初期入力!$D$4,初期入力!$H$3:$J$18,3,0),A42)</f>
        <v>金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42872</v>
      </c>
      <c r="N42" s="12" t="str">
        <f t="shared" si="1"/>
        <v>金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139</v>
      </c>
      <c r="C43" s="11">
        <v>42873</v>
      </c>
      <c r="D43" s="12" t="str">
        <f>INDEX(ｶﾚﾝﾀﾞｰ!$C$5:$QQ$44,VLOOKUP(初期入力!$D$4,初期入力!$H$3:$J$18,3,0),A43)</f>
        <v>土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42873</v>
      </c>
      <c r="N43" s="12" t="str">
        <f t="shared" si="1"/>
        <v>土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140</v>
      </c>
      <c r="C44" s="11">
        <v>42874</v>
      </c>
      <c r="D44" s="12" t="str">
        <f>INDEX(ｶﾚﾝﾀﾞｰ!$C$5:$QQ$44,VLOOKUP(初期入力!$D$4,初期入力!$H$3:$J$18,3,0),A44)</f>
        <v>日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42874</v>
      </c>
      <c r="N44" s="12" t="str">
        <f t="shared" si="1"/>
        <v>日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141</v>
      </c>
      <c r="C45" s="11">
        <v>42875</v>
      </c>
      <c r="D45" s="12" t="str">
        <f>INDEX(ｶﾚﾝﾀﾞｰ!$C$5:$QQ$44,VLOOKUP(初期入力!$D$4,初期入力!$H$3:$J$18,3,0),A45)</f>
        <v>月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42875</v>
      </c>
      <c r="N45" s="12" t="str">
        <f t="shared" si="1"/>
        <v>月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142</v>
      </c>
      <c r="C56" s="11">
        <v>42876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42876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143</v>
      </c>
      <c r="C57" s="11">
        <v>42877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42877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144</v>
      </c>
      <c r="C58" s="11">
        <v>42878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42878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145</v>
      </c>
      <c r="C59" s="11">
        <v>42879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42879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146</v>
      </c>
      <c r="C60" s="11">
        <v>42880</v>
      </c>
      <c r="D60" s="12" t="str">
        <f>INDEX(ｶﾚﾝﾀﾞｰ!$C$5:$QQ$44,VLOOKUP(初期入力!$D$4,初期入力!$H$3:$J$18,3,0),A60)</f>
        <v>土</v>
      </c>
      <c r="E60" s="41"/>
      <c r="F60" s="23" t="s">
        <v>41</v>
      </c>
      <c r="G60" s="12"/>
      <c r="H60" s="271"/>
      <c r="I60" s="272"/>
      <c r="J60" s="14"/>
      <c r="K60" s="12"/>
      <c r="L60" s="32"/>
      <c r="M60" s="11">
        <f t="shared" si="3"/>
        <v>42880</v>
      </c>
      <c r="N60" s="12" t="str">
        <f t="shared" si="3"/>
        <v>土</v>
      </c>
      <c r="O60" s="40">
        <f t="shared" si="3"/>
        <v>0</v>
      </c>
      <c r="P60" s="14" t="str">
        <f t="shared" si="4"/>
        <v>休</v>
      </c>
      <c r="Q60" s="24"/>
      <c r="R60" s="260"/>
      <c r="S60" s="261"/>
      <c r="T60" s="23" t="s">
        <v>41</v>
      </c>
      <c r="U60" s="24"/>
    </row>
    <row r="61" spans="1:21" ht="46.5" customHeight="1">
      <c r="A61">
        <v>147</v>
      </c>
      <c r="C61" s="11">
        <v>42881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71"/>
      <c r="I61" s="272"/>
      <c r="J61" s="14"/>
      <c r="K61" s="12"/>
      <c r="L61" s="32"/>
      <c r="M61" s="11">
        <f t="shared" si="3"/>
        <v>42881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60"/>
      <c r="S61" s="261"/>
      <c r="T61" s="23" t="s">
        <v>41</v>
      </c>
      <c r="U61" s="24"/>
    </row>
    <row r="62" spans="1:21" ht="46.5" customHeight="1">
      <c r="A62">
        <v>148</v>
      </c>
      <c r="C62" s="11">
        <v>42882</v>
      </c>
      <c r="D62" s="12" t="str">
        <f>INDEX(ｶﾚﾝﾀﾞｰ!$C$5:$QQ$44,VLOOKUP(初期入力!$D$4,初期入力!$H$3:$J$18,3,0),A62)</f>
        <v>月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42882</v>
      </c>
      <c r="N62" s="12" t="str">
        <f t="shared" si="3"/>
        <v>月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149</v>
      </c>
      <c r="C63" s="11">
        <v>42883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42883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150</v>
      </c>
      <c r="C64" s="11">
        <v>42884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42884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10</v>
      </c>
      <c r="U64" s="24"/>
    </row>
    <row r="65" spans="1:21" ht="46.5" customHeight="1">
      <c r="A65">
        <v>151</v>
      </c>
      <c r="C65" s="11">
        <v>42885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42885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10</v>
      </c>
      <c r="U65" s="24"/>
    </row>
    <row r="66" spans="1:21" ht="46.5" customHeight="1">
      <c r="A66">
        <v>152</v>
      </c>
      <c r="C66" s="11">
        <v>42886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71"/>
      <c r="I66" s="272"/>
      <c r="J66" s="14"/>
      <c r="K66" s="12"/>
      <c r="L66" s="32"/>
      <c r="M66" s="11">
        <f t="shared" si="3"/>
        <v>42886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60"/>
      <c r="S66" s="261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153</v>
      </c>
      <c r="C16" s="11">
        <v>42887</v>
      </c>
      <c r="D16" s="12" t="str">
        <f>INDEX(ｶﾚﾝﾀﾞｰ!$C$5:$QQ$44,VLOOKUP(初期入力!$D$4,初期入力!$H$3:$J$18,3,0),A16)</f>
        <v>土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42887</v>
      </c>
      <c r="N16" s="12" t="str">
        <f>D16</f>
        <v>土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41</v>
      </c>
      <c r="U16" s="24"/>
    </row>
    <row r="17" spans="1:21" ht="46.5" customHeight="1">
      <c r="A17">
        <v>154</v>
      </c>
      <c r="C17" s="11">
        <v>42888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71"/>
      <c r="I17" s="272"/>
      <c r="J17" s="14"/>
      <c r="K17" s="12"/>
      <c r="L17" s="32"/>
      <c r="M17" s="11">
        <f t="shared" ref="M17:P26" si="0">C17</f>
        <v>42888</v>
      </c>
      <c r="N17" s="12" t="str">
        <f t="shared" si="0"/>
        <v>日</v>
      </c>
      <c r="O17" s="40">
        <f t="shared" si="0"/>
        <v>0</v>
      </c>
      <c r="P17" s="14" t="str">
        <f t="shared" si="0"/>
        <v>休</v>
      </c>
      <c r="Q17" s="24"/>
      <c r="R17" s="260"/>
      <c r="S17" s="261"/>
      <c r="T17" s="23" t="s">
        <v>41</v>
      </c>
      <c r="U17" s="24"/>
    </row>
    <row r="18" spans="1:21" ht="46.5" customHeight="1">
      <c r="A18">
        <v>155</v>
      </c>
      <c r="C18" s="11">
        <v>42889</v>
      </c>
      <c r="D18" s="12" t="str">
        <f>INDEX(ｶﾚﾝﾀﾞｰ!$C$5:$QQ$44,VLOOKUP(初期入力!$D$4,初期入力!$H$3:$J$18,3,0),A18)</f>
        <v>月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42889</v>
      </c>
      <c r="N18" s="12" t="str">
        <f t="shared" si="0"/>
        <v>月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10</v>
      </c>
      <c r="U18" s="24"/>
    </row>
    <row r="19" spans="1:21" ht="46.5" customHeight="1">
      <c r="A19">
        <v>156</v>
      </c>
      <c r="C19" s="11">
        <v>42890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42890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10</v>
      </c>
      <c r="U19" s="24"/>
    </row>
    <row r="20" spans="1:21" ht="46.5" customHeight="1">
      <c r="A20">
        <v>157</v>
      </c>
      <c r="C20" s="11">
        <v>42891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42891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158</v>
      </c>
      <c r="C21" s="11">
        <v>42892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42892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159</v>
      </c>
      <c r="C22" s="11">
        <v>42893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42893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160</v>
      </c>
      <c r="C23" s="11">
        <v>42894</v>
      </c>
      <c r="D23" s="12" t="str">
        <f>INDEX(ｶﾚﾝﾀﾞｰ!$C$5:$QQ$44,VLOOKUP(初期入力!$D$4,初期入力!$H$3:$J$18,3,0),A23)</f>
        <v>土</v>
      </c>
      <c r="E23" s="41"/>
      <c r="F23" s="23" t="s">
        <v>41</v>
      </c>
      <c r="G23" s="12"/>
      <c r="H23" s="271"/>
      <c r="I23" s="272"/>
      <c r="J23" s="14"/>
      <c r="K23" s="12"/>
      <c r="L23" s="32"/>
      <c r="M23" s="11">
        <f t="shared" si="0"/>
        <v>42894</v>
      </c>
      <c r="N23" s="12" t="str">
        <f t="shared" si="0"/>
        <v>土</v>
      </c>
      <c r="O23" s="40">
        <f t="shared" si="0"/>
        <v>0</v>
      </c>
      <c r="P23" s="14" t="str">
        <f t="shared" si="0"/>
        <v>休</v>
      </c>
      <c r="Q23" s="24"/>
      <c r="R23" s="260"/>
      <c r="S23" s="261"/>
      <c r="T23" s="23" t="s">
        <v>41</v>
      </c>
      <c r="U23" s="24"/>
    </row>
    <row r="24" spans="1:21" ht="46.5" customHeight="1">
      <c r="A24">
        <v>161</v>
      </c>
      <c r="C24" s="11">
        <v>42895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71"/>
      <c r="I24" s="272"/>
      <c r="J24" s="14"/>
      <c r="K24" s="12"/>
      <c r="L24" s="32"/>
      <c r="M24" s="11">
        <f t="shared" si="0"/>
        <v>42895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60"/>
      <c r="S24" s="261"/>
      <c r="T24" s="23" t="s">
        <v>41</v>
      </c>
      <c r="U24" s="24"/>
    </row>
    <row r="25" spans="1:21" ht="46.5" customHeight="1">
      <c r="A25">
        <v>162</v>
      </c>
      <c r="C25" s="11">
        <v>42896</v>
      </c>
      <c r="D25" s="12" t="str">
        <f>INDEX(ｶﾚﾝﾀﾞｰ!$C$5:$QQ$44,VLOOKUP(初期入力!$D$4,初期入力!$H$3:$J$18,3,0),A25)</f>
        <v>月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42896</v>
      </c>
      <c r="N25" s="12" t="str">
        <f t="shared" si="0"/>
        <v>月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163</v>
      </c>
      <c r="C36" s="11">
        <v>42897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42897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164</v>
      </c>
      <c r="C37" s="11">
        <v>42898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42898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165</v>
      </c>
      <c r="C38" s="11">
        <v>42899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42899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166</v>
      </c>
      <c r="C39" s="11">
        <v>42900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42900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10</v>
      </c>
      <c r="U39" s="24"/>
    </row>
    <row r="40" spans="1:21" ht="46.5" customHeight="1">
      <c r="A40">
        <v>167</v>
      </c>
      <c r="C40" s="11">
        <v>42901</v>
      </c>
      <c r="D40" s="12" t="str">
        <f>INDEX(ｶﾚﾝﾀﾞｰ!$C$5:$QQ$44,VLOOKUP(初期入力!$D$4,初期入力!$H$3:$J$18,3,0),A40)</f>
        <v>土</v>
      </c>
      <c r="E40" s="41"/>
      <c r="F40" s="23" t="s">
        <v>41</v>
      </c>
      <c r="G40" s="12"/>
      <c r="H40" s="271"/>
      <c r="I40" s="272"/>
      <c r="J40" s="14"/>
      <c r="K40" s="12"/>
      <c r="L40" s="32"/>
      <c r="M40" s="11">
        <f t="shared" si="1"/>
        <v>42901</v>
      </c>
      <c r="N40" s="12" t="str">
        <f t="shared" si="1"/>
        <v>土</v>
      </c>
      <c r="O40" s="40">
        <f t="shared" si="1"/>
        <v>0</v>
      </c>
      <c r="P40" s="14" t="str">
        <f t="shared" si="2"/>
        <v>休</v>
      </c>
      <c r="Q40" s="24"/>
      <c r="R40" s="260"/>
      <c r="S40" s="261"/>
      <c r="T40" s="23" t="s">
        <v>41</v>
      </c>
      <c r="U40" s="24"/>
    </row>
    <row r="41" spans="1:21" ht="46.5" customHeight="1">
      <c r="A41">
        <v>168</v>
      </c>
      <c r="C41" s="11">
        <v>42902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71"/>
      <c r="I41" s="272"/>
      <c r="J41" s="14"/>
      <c r="K41" s="12"/>
      <c r="L41" s="32"/>
      <c r="M41" s="11">
        <f t="shared" si="1"/>
        <v>42902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60"/>
      <c r="S41" s="261"/>
      <c r="T41" s="23" t="s">
        <v>41</v>
      </c>
      <c r="U41" s="24"/>
    </row>
    <row r="42" spans="1:21" ht="46.5" customHeight="1">
      <c r="A42">
        <v>169</v>
      </c>
      <c r="C42" s="11">
        <v>42903</v>
      </c>
      <c r="D42" s="12" t="str">
        <f>INDEX(ｶﾚﾝﾀﾞｰ!$C$5:$QQ$44,VLOOKUP(初期入力!$D$4,初期入力!$H$3:$J$18,3,0),A42)</f>
        <v>月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42903</v>
      </c>
      <c r="N42" s="12" t="str">
        <f t="shared" si="1"/>
        <v>月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170</v>
      </c>
      <c r="C43" s="11">
        <v>42904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42904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171</v>
      </c>
      <c r="C44" s="11">
        <v>42905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42905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172</v>
      </c>
      <c r="C45" s="11">
        <v>42906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42906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173</v>
      </c>
      <c r="C56" s="11">
        <v>42907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42907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174</v>
      </c>
      <c r="C57" s="11">
        <v>42908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42908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175</v>
      </c>
      <c r="C58" s="11">
        <v>42909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42909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176</v>
      </c>
      <c r="C59" s="11">
        <v>42910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42910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177</v>
      </c>
      <c r="C60" s="11">
        <v>42911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42911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178</v>
      </c>
      <c r="C61" s="11">
        <v>42912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42912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179</v>
      </c>
      <c r="C62" s="11">
        <v>42913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42913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180</v>
      </c>
      <c r="C63" s="11">
        <v>42914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42914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181</v>
      </c>
      <c r="C64" s="11">
        <v>42915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42915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182</v>
      </c>
      <c r="C65" s="11">
        <v>42916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42916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34</vt:i4>
      </vt:variant>
    </vt:vector>
  </HeadingPairs>
  <TitlesOfParts>
    <vt:vector size="56" baseType="lpstr">
      <vt:lpstr>はじめにお読みください</vt:lpstr>
      <vt:lpstr>初期入力</vt:lpstr>
      <vt:lpstr>（R6.4.1～）休日等取得実績書 </vt:lpstr>
      <vt:lpstr>（R6.4.1～）休日等取得実績書【記入例】</vt:lpstr>
      <vt:lpstr>（R5.11.1～）休日等取得実績書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（R5.11.1～）休日等取得実績書【記入例】 </vt:lpstr>
      <vt:lpstr>（R5.8.15～）休日等取得計画（実績）書</vt:lpstr>
      <vt:lpstr>（R5.8.15～）休日等取得実績書【記入例】</vt:lpstr>
      <vt:lpstr>ｶﾚﾝﾀﾞｰ</vt:lpstr>
      <vt:lpstr>'（R5.11.1～）休日等取得実績書'!Print_Area</vt:lpstr>
      <vt:lpstr>'（R5.11.1～）休日等取得実績書【記入例】 '!Print_Area</vt:lpstr>
      <vt:lpstr>'（R5.8.15～）休日等取得計画（実績）書'!Print_Area</vt:lpstr>
      <vt:lpstr>'（R5.8.15～）休日等取得実績書【記入例】'!Print_Area</vt:lpstr>
      <vt:lpstr>'（R6.4.1～）休日等取得実績書 '!Print_Area</vt:lpstr>
      <vt:lpstr>'（R6.4.1～）休日等取得実績書【記入例】'!Print_Area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高岡市</cp:lastModifiedBy>
  <cp:lastPrinted>2024-04-04T06:16:44Z</cp:lastPrinted>
  <dcterms:created xsi:type="dcterms:W3CDTF">2017-12-11T04:11:28Z</dcterms:created>
  <dcterms:modified xsi:type="dcterms:W3CDTF">2024-04-04T06:16:48Z</dcterms:modified>
</cp:coreProperties>
</file>