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6.238\財務係$\財務担当共有\11.照会関係\平成29年度\【H300216回答】公営企業に係る経営比較分析表（平成28年度決算）の分析等について\02高岡市\"/>
    </mc:Choice>
  </mc:AlternateContent>
  <workbookProtection workbookPassword="B31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6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M86" i="4"/>
  <c r="L86" i="4"/>
  <c r="K86" i="4"/>
  <c r="I86" i="4"/>
  <c r="H86" i="4"/>
  <c r="G86" i="4"/>
  <c r="E86" i="4"/>
  <c r="BB10" i="4"/>
  <c r="W10" i="4"/>
  <c r="P10" i="4"/>
  <c r="BB8" i="4"/>
  <c r="AT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<sst xmlns="http://schemas.openxmlformats.org/spreadsheetml/2006/main" count="279" uniqueCount="123">
  <si>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</si>
  <si>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</si>
  <si>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</si>
  <si>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</si>
  <si>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</si>
  <si>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</si>
  <si>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</si>
  <si>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</si>
  <si>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</si>
  <si>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</si>
  <si>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</si>
  <si>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</si>
  <si>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</si>
  <si>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</si>
  <si>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</si>
  <si>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</si>
  <si>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</si>
  <si>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</si>
  <si>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</si>
  <si>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</si>
  <si>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</si>
  <si>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</si>
  <si>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</si>
  <si>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</si>
  <si>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</si>
  <si>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</si>
  <si>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</si>
  <si>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</si>
  <si>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</si>
  <si>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</si>
  <si>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</si>
  <si>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</si>
  <si>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</si>
  <si>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</si>
  <si>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</si>
  <si>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</si>
  <si>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</si>
  <si>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</si>
  <si>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</si>
  <si>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</si>
  <si>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</si>
  <si>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</si>
  <si>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</si>
  <si>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</si>
  <si>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</si>
  <si>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</si>
  <si>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</si>
  <si>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</si>
  <si>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</si>
  <si>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</si>
  <si>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</si>
  <si>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</si>
  <si>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</si>
  <si>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</si>
  <si>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</si>
  <si>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</si>
  <si>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</si>
  <si>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</si>
  <si>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</si>
  <si>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</si>
  <si>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</si>
  <si>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</si>
  <si>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</si>
  <si>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</si>
  <si>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</si>
  <si>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</si>
  <si>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</si>
  <si>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</si>
  <si>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</si>
  <si>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</si>
  <si>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</si>
  <si>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</si>
  <si>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</si>
  <si>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</si>
  <si>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</si>
  <si>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</si>
  <si>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</si>
  <si>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</si>
  <si>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</si>
  <si>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</si>
  <si>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</si>
  <si>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</si>
  <si>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</si>
  <si>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</si>
  <si>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</si>
  <si>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</si>
  <si>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</si>
  <si>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</si>
  <si>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</si>
  <si>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</si>
  <si>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</si>
  <si>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</si>
  <si>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</si>
  <si>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</si>
  <si>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</si>
  <si>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</si>
  <si>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</si>
  <si>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</si>
  <si>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</si>
  <si>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</si>
  <si>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</si>
  <si>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</si>
  <si>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</si>
  <si>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</si>
  <si>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</si>
  <si>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</si>
  <si>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</si>
  <si>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</si>
  <si>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富山県　高岡市</t>
  </si>
  <si>
    <t>法適用</t>
  </si>
  <si>
    <t>下水道事業</t>
  </si>
  <si>
    <t>公共下水道</t>
  </si>
  <si>
    <t>Ad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</si>
  <si>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</si>
  <si>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</si>
  <si>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</si>
  <si>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</si>
  <si>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</si>
  <si>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</si>
  <si>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・①有形固定資産減価償却率（9.59）は、H26年度法適用したばかりであり、低くなっている。
・②管渠老朽化率（6.55）が類似団体や全国平均より高く、③管渠改善率（0.00）も低い。管渠更新の取り組みが急がれる。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26" eb="27">
      <t>ホウ</t>
    </rPh>
    <rPh sb="27" eb="29">
      <t>テキヨウ</t>
    </rPh>
    <rPh sb="38" eb="39">
      <t>ヒク</t>
    </rPh>
    <rPh sb="49" eb="51">
      <t>カンキョ</t>
    </rPh>
    <rPh sb="51" eb="54">
      <t>ロウキュウカ</t>
    </rPh>
    <rPh sb="54" eb="55">
      <t>リツ</t>
    </rPh>
    <rPh sb="62" eb="64">
      <t>ルイジ</t>
    </rPh>
    <rPh sb="64" eb="66">
      <t>ダンタイ</t>
    </rPh>
    <rPh sb="67" eb="69">
      <t>ゼンコク</t>
    </rPh>
    <rPh sb="69" eb="71">
      <t>ヘイキン</t>
    </rPh>
    <rPh sb="73" eb="74">
      <t>タカ</t>
    </rPh>
    <rPh sb="77" eb="79">
      <t>カンキョ</t>
    </rPh>
    <rPh sb="79" eb="81">
      <t>カイゼン</t>
    </rPh>
    <rPh sb="81" eb="82">
      <t>リツ</t>
    </rPh>
    <rPh sb="89" eb="90">
      <t>ヒク</t>
    </rPh>
    <rPh sb="92" eb="94">
      <t>カンキョ</t>
    </rPh>
    <rPh sb="94" eb="96">
      <t>コウシン</t>
    </rPh>
    <rPh sb="97" eb="98">
      <t>ト</t>
    </rPh>
    <rPh sb="99" eb="100">
      <t>ク</t>
    </rPh>
    <rPh sb="102" eb="103">
      <t>イソ</t>
    </rPh>
    <phoneticPr fontId="7"/>
  </si>
  <si>
    <t>自治体職員</t>
    <rPh sb="0" eb="3">
      <t>ジチタイ</t>
    </rPh>
    <rPh sb="3" eb="5">
      <t>ショクイン</t>
    </rPh>
    <phoneticPr fontId="4"/>
  </si>
  <si>
    <t>・経常収支比率や経費回収率が高く、概ね良好な経営と言えるが、流動比率が低く、支払能力を高めるための経営改善を図っていく必要がある。
・管渠の老朽化が進んでおり、管渠更新に取り組む必要がある。
・今後、既存施設の更新を中心とした多額の投資が必要となるが、H28に策定した上下水道ビジョン（H29～H38の経営戦略）に基づき、企業債発行の抑制を図り、引き続き健全経営に努める。</t>
    <rPh sb="1" eb="3">
      <t>ケイジョウ</t>
    </rPh>
    <rPh sb="3" eb="5">
      <t>シュウシ</t>
    </rPh>
    <rPh sb="5" eb="7">
      <t>ヒリツ</t>
    </rPh>
    <rPh sb="8" eb="10">
      <t>ケイヒ</t>
    </rPh>
    <rPh sb="10" eb="12">
      <t>カイシュウ</t>
    </rPh>
    <rPh sb="12" eb="13">
      <t>リツ</t>
    </rPh>
    <rPh sb="14" eb="15">
      <t>タカ</t>
    </rPh>
    <rPh sb="17" eb="18">
      <t>オオムネ</t>
    </rPh>
    <rPh sb="19" eb="21">
      <t>リョウコウ</t>
    </rPh>
    <rPh sb="22" eb="24">
      <t>ケイエイ</t>
    </rPh>
    <rPh sb="25" eb="26">
      <t>イ</t>
    </rPh>
    <rPh sb="30" eb="32">
      <t>リュウドウ</t>
    </rPh>
    <rPh sb="32" eb="34">
      <t>ヒリツ</t>
    </rPh>
    <rPh sb="35" eb="36">
      <t>ヒク</t>
    </rPh>
    <rPh sb="67" eb="69">
      <t>カンキョ</t>
    </rPh>
    <rPh sb="70" eb="73">
      <t>ロウキュウカ</t>
    </rPh>
    <rPh sb="74" eb="75">
      <t>スス</t>
    </rPh>
    <rPh sb="80" eb="82">
      <t>カンキョ</t>
    </rPh>
    <rPh sb="82" eb="84">
      <t>コウシン</t>
    </rPh>
    <rPh sb="85" eb="86">
      <t>ト</t>
    </rPh>
    <rPh sb="87" eb="88">
      <t>ク</t>
    </rPh>
    <rPh sb="89" eb="91">
      <t>ヒツヨウ</t>
    </rPh>
    <rPh sb="97" eb="99">
      <t>コンゴ</t>
    </rPh>
    <rPh sb="100" eb="102">
      <t>キソン</t>
    </rPh>
    <rPh sb="102" eb="104">
      <t>シセツ</t>
    </rPh>
    <rPh sb="105" eb="107">
      <t>コウシン</t>
    </rPh>
    <rPh sb="108" eb="110">
      <t>チュウシン</t>
    </rPh>
    <rPh sb="113" eb="115">
      <t>タガク</t>
    </rPh>
    <rPh sb="116" eb="118">
      <t>トウシ</t>
    </rPh>
    <rPh sb="119" eb="121">
      <t>ヒツヨウ</t>
    </rPh>
    <rPh sb="130" eb="132">
      <t>サクテイ</t>
    </rPh>
    <rPh sb="134" eb="136">
      <t>ジョウゲ</t>
    </rPh>
    <rPh sb="136" eb="138">
      <t>スイドウ</t>
    </rPh>
    <rPh sb="151" eb="153">
      <t>ケイエイ</t>
    </rPh>
    <rPh sb="153" eb="155">
      <t>センリャク</t>
    </rPh>
    <rPh sb="157" eb="158">
      <t>モト</t>
    </rPh>
    <rPh sb="161" eb="163">
      <t>キギョウ</t>
    </rPh>
    <rPh sb="163" eb="164">
      <t>サイ</t>
    </rPh>
    <rPh sb="164" eb="166">
      <t>ハッコウ</t>
    </rPh>
    <rPh sb="167" eb="169">
      <t>ヨクセイ</t>
    </rPh>
    <rPh sb="170" eb="171">
      <t>ハカ</t>
    </rPh>
    <rPh sb="173" eb="174">
      <t>ヒ</t>
    </rPh>
    <rPh sb="175" eb="176">
      <t>ツヅ</t>
    </rPh>
    <rPh sb="177" eb="179">
      <t>ケンゼン</t>
    </rPh>
    <rPh sb="179" eb="181">
      <t>ケイエイ</t>
    </rPh>
    <rPh sb="182" eb="183">
      <t>ツト</t>
    </rPh>
    <phoneticPr fontId="7"/>
  </si>
  <si>
    <t>・①経常収支比率（105.92）、⑤経費回収率（127.86）がともに100％を超え、少しずつ上昇している。使用料収入が安定している一方、支払利息が減少しているためと考えられる。
・水洗化率（96.12）が類似団体や全国平均よりも高いが、水洗化人口は減っており、使用料収入の今後の大幅な増加は見込めない。
・③流動比率（18.62）が類似団体や全国平均と比べて低く、収支の改善を図り流動資産（現金預金）を増やすことが課題となっている。</t>
    <rPh sb="2" eb="4">
      <t>ケイジョウ</t>
    </rPh>
    <rPh sb="4" eb="6">
      <t>シュウシ</t>
    </rPh>
    <rPh sb="6" eb="8">
      <t>ヒリツ</t>
    </rPh>
    <rPh sb="18" eb="20">
      <t>ケイヒ</t>
    </rPh>
    <rPh sb="20" eb="22">
      <t>カイシュウ</t>
    </rPh>
    <rPh sb="22" eb="23">
      <t>リツ</t>
    </rPh>
    <rPh sb="40" eb="41">
      <t>コ</t>
    </rPh>
    <rPh sb="43" eb="44">
      <t>スコ</t>
    </rPh>
    <rPh sb="47" eb="49">
      <t>ジョウショウ</t>
    </rPh>
    <rPh sb="54" eb="57">
      <t>シヨウリョウ</t>
    </rPh>
    <rPh sb="57" eb="59">
      <t>シュウニュウ</t>
    </rPh>
    <rPh sb="60" eb="62">
      <t>アンテイ</t>
    </rPh>
    <rPh sb="66" eb="68">
      <t>イッポウ</t>
    </rPh>
    <rPh sb="69" eb="71">
      <t>シハライ</t>
    </rPh>
    <rPh sb="71" eb="73">
      <t>リソク</t>
    </rPh>
    <rPh sb="74" eb="76">
      <t>ゲンショウ</t>
    </rPh>
    <rPh sb="83" eb="84">
      <t>カンガ</t>
    </rPh>
    <rPh sb="91" eb="94">
      <t>スイセンカ</t>
    </rPh>
    <rPh sb="94" eb="95">
      <t>リツ</t>
    </rPh>
    <rPh sb="103" eb="105">
      <t>ルイジ</t>
    </rPh>
    <rPh sb="105" eb="107">
      <t>ダンタイ</t>
    </rPh>
    <rPh sb="108" eb="110">
      <t>ゼンコク</t>
    </rPh>
    <rPh sb="110" eb="112">
      <t>ヘイキン</t>
    </rPh>
    <rPh sb="115" eb="116">
      <t>タカ</t>
    </rPh>
    <rPh sb="119" eb="122">
      <t>スイセンカ</t>
    </rPh>
    <rPh sb="122" eb="124">
      <t>ジンコウ</t>
    </rPh>
    <rPh sb="125" eb="126">
      <t>ヘ</t>
    </rPh>
    <rPh sb="131" eb="134">
      <t>シヨウリョウ</t>
    </rPh>
    <rPh sb="134" eb="136">
      <t>シュウニュウ</t>
    </rPh>
    <rPh sb="137" eb="139">
      <t>コンゴ</t>
    </rPh>
    <rPh sb="140" eb="142">
      <t>オオハバ</t>
    </rPh>
    <rPh sb="143" eb="145">
      <t>ゾウカ</t>
    </rPh>
    <rPh sb="146" eb="148">
      <t>ミコ</t>
    </rPh>
    <rPh sb="155" eb="157">
      <t>リュウドウ</t>
    </rPh>
    <rPh sb="157" eb="159">
      <t>ヒリツ</t>
    </rPh>
    <rPh sb="177" eb="178">
      <t>クラ</t>
    </rPh>
    <rPh sb="180" eb="181">
      <t>ヒク</t>
    </rPh>
    <rPh sb="183" eb="185">
      <t>シュウシ</t>
    </rPh>
    <rPh sb="186" eb="188">
      <t>カイゼン</t>
    </rPh>
    <rPh sb="189" eb="190">
      <t>ハカ</t>
    </rPh>
    <rPh sb="191" eb="193">
      <t>リュウドウ</t>
    </rPh>
    <rPh sb="193" eb="195">
      <t>シサン</t>
    </rPh>
    <rPh sb="196" eb="198">
      <t>ゲンキン</t>
    </rPh>
    <rPh sb="198" eb="200">
      <t>ヨキン</t>
    </rPh>
    <rPh sb="202" eb="203">
      <t>フ</t>
    </rPh>
    <rPh sb="208" eb="210">
      <t>カダイ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</si>
</sst>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  <xf numFmtId="38" fontId="22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20">
    <cellStyle name="桁区切り 2" xfId="2"/>
    <cellStyle name="桁区切り 2 2" xfId="19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0-4349-836C-B34F4EB37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15776"/>
        <c:axId val="95517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0.08</c:v>
                </c:pt>
                <c:pt idx="3">
                  <c:v>0.22</c:v>
                </c:pt>
                <c:pt idx="4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F0-4349-836C-B34F4EB37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15776"/>
        <c:axId val="95517696"/>
      </c:lineChart>
      <c:dateAx>
        <c:axId val="95515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517696"/>
        <c:crosses val="autoZero"/>
        <c:auto val="1"/>
        <c:lblOffset val="100"/>
        <c:baseTimeUnit val="years"/>
      </c:dateAx>
      <c:valAx>
        <c:axId val="95517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515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49.35</c:v>
                </c:pt>
                <c:pt idx="3">
                  <c:v>49.19</c:v>
                </c:pt>
                <c:pt idx="4">
                  <c:v>49.42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C-4E08-A7A0-7D666D362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35872"/>
        <c:axId val="10113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67.95</c:v>
                </c:pt>
                <c:pt idx="3">
                  <c:v>66.63</c:v>
                </c:pt>
                <c:pt idx="4">
                  <c:v>67.040000000000006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3C-4E08-A7A0-7D666D362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35872"/>
        <c:axId val="101137792"/>
      </c:lineChart>
      <c:dateAx>
        <c:axId val="101135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137792"/>
        <c:crosses val="autoZero"/>
        <c:auto val="1"/>
        <c:lblOffset val="100"/>
        <c:baseTimeUnit val="years"/>
      </c:dateAx>
      <c:valAx>
        <c:axId val="101137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135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95.67</c:v>
                </c:pt>
                <c:pt idx="3">
                  <c:v>95.92</c:v>
                </c:pt>
                <c:pt idx="4">
                  <c:v>96.12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3-4E92-971C-F9075EDA3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76448"/>
        <c:axId val="10117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93.12</c:v>
                </c:pt>
                <c:pt idx="3">
                  <c:v>93.38</c:v>
                </c:pt>
                <c:pt idx="4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E3-4E92-971C-F9075EDA3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76448"/>
        <c:axId val="101178368"/>
      </c:lineChart>
      <c:dateAx>
        <c:axId val="10117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178368"/>
        <c:crosses val="autoZero"/>
        <c:auto val="1"/>
        <c:lblOffset val="100"/>
        <c:baseTimeUnit val="years"/>
      </c:dateAx>
      <c:valAx>
        <c:axId val="10117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17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100.76</c:v>
                </c:pt>
                <c:pt idx="3">
                  <c:v>104.33</c:v>
                </c:pt>
                <c:pt idx="4">
                  <c:v>105.92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0-42D0-9E3F-55CCF3953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50656"/>
        <c:axId val="9975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108.53</c:v>
                </c:pt>
                <c:pt idx="3">
                  <c:v>108.52</c:v>
                </c:pt>
                <c:pt idx="4">
                  <c:v>109.12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D0-42D0-9E3F-55CCF3953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50656"/>
        <c:axId val="99752576"/>
      </c:lineChart>
      <c:dateAx>
        <c:axId val="9975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752576"/>
        <c:crosses val="autoZero"/>
        <c:auto val="1"/>
        <c:lblOffset val="100"/>
        <c:baseTimeUnit val="years"/>
      </c:dateAx>
      <c:valAx>
        <c:axId val="9975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75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3.3</c:v>
                </c:pt>
                <c:pt idx="3">
                  <c:v>6.48</c:v>
                </c:pt>
                <c:pt idx="4">
                  <c:v>9.59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43-4CCA-B386-0E943C581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70752"/>
        <c:axId val="9977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28.35</c:v>
                </c:pt>
                <c:pt idx="3">
                  <c:v>27.96</c:v>
                </c:pt>
                <c:pt idx="4">
                  <c:v>28.81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43-4CCA-B386-0E943C581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70752"/>
        <c:axId val="99772672"/>
      </c:lineChart>
      <c:dateAx>
        <c:axId val="9977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772672"/>
        <c:crosses val="autoZero"/>
        <c:auto val="1"/>
        <c:lblOffset val="100"/>
        <c:baseTimeUnit val="years"/>
      </c:dateAx>
      <c:valAx>
        <c:axId val="9977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77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5.64</c:v>
                </c:pt>
                <c:pt idx="3">
                  <c:v>6.1</c:v>
                </c:pt>
                <c:pt idx="4">
                  <c:v>6.55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D-4A78-8D12-6B8C57431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12864"/>
        <c:axId val="9981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3.05</c:v>
                </c:pt>
                <c:pt idx="3">
                  <c:v>3.4</c:v>
                </c:pt>
                <c:pt idx="4">
                  <c:v>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2D-4A78-8D12-6B8C57431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12864"/>
        <c:axId val="99814784"/>
      </c:lineChart>
      <c:dateAx>
        <c:axId val="9981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14784"/>
        <c:crosses val="autoZero"/>
        <c:auto val="1"/>
        <c:lblOffset val="100"/>
        <c:baseTimeUnit val="years"/>
      </c:dateAx>
      <c:valAx>
        <c:axId val="9981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1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9-4041-B44A-3D466ECA4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58304"/>
        <c:axId val="9986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4.72</c:v>
                </c:pt>
                <c:pt idx="3">
                  <c:v>4.87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59-4041-B44A-3D466ECA4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58304"/>
        <c:axId val="99860480"/>
      </c:lineChart>
      <c:dateAx>
        <c:axId val="99858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60480"/>
        <c:crosses val="autoZero"/>
        <c:auto val="1"/>
        <c:lblOffset val="100"/>
        <c:baseTimeUnit val="years"/>
      </c:dateAx>
      <c:valAx>
        <c:axId val="9986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58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19.350000000000001</c:v>
                </c:pt>
                <c:pt idx="3">
                  <c:v>24.63</c:v>
                </c:pt>
                <c:pt idx="4">
                  <c:v>18.62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7-4CB4-8D51-E011401B2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98880"/>
        <c:axId val="9990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45.99</c:v>
                </c:pt>
                <c:pt idx="3">
                  <c:v>47.32</c:v>
                </c:pt>
                <c:pt idx="4">
                  <c:v>49.96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97-4CB4-8D51-E011401B2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98880"/>
        <c:axId val="99900800"/>
      </c:lineChart>
      <c:dateAx>
        <c:axId val="9989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900800"/>
        <c:crosses val="autoZero"/>
        <c:auto val="1"/>
        <c:lblOffset val="100"/>
        <c:baseTimeUnit val="years"/>
      </c:dateAx>
      <c:valAx>
        <c:axId val="99900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9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935.18</c:v>
                </c:pt>
                <c:pt idx="3">
                  <c:v>867.35</c:v>
                </c:pt>
                <c:pt idx="4">
                  <c:v>846.3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4-4091-A36D-2BB56525C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23072"/>
        <c:axId val="9992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963.16</c:v>
                </c:pt>
                <c:pt idx="3">
                  <c:v>1017.47</c:v>
                </c:pt>
                <c:pt idx="4">
                  <c:v>970.35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F4-4091-A36D-2BB56525C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23072"/>
        <c:axId val="99924992"/>
      </c:lineChart>
      <c:dateAx>
        <c:axId val="9992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924992"/>
        <c:crosses val="autoZero"/>
        <c:auto val="1"/>
        <c:lblOffset val="100"/>
        <c:baseTimeUnit val="years"/>
      </c:dateAx>
      <c:valAx>
        <c:axId val="9992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92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113.18</c:v>
                </c:pt>
                <c:pt idx="3">
                  <c:v>127.12</c:v>
                </c:pt>
                <c:pt idx="4">
                  <c:v>127.86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7-4B4A-97F8-7949D12F6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40992"/>
        <c:axId val="101077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94.82</c:v>
                </c:pt>
                <c:pt idx="3">
                  <c:v>96.37</c:v>
                </c:pt>
                <c:pt idx="4">
                  <c:v>99.26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7-4B4A-97F8-7949D12F6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40992"/>
        <c:axId val="101077760"/>
      </c:lineChart>
      <c:dateAx>
        <c:axId val="9994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077760"/>
        <c:crosses val="autoZero"/>
        <c:auto val="1"/>
        <c:lblOffset val="100"/>
        <c:baseTimeUnit val="years"/>
      </c:dateAx>
      <c:valAx>
        <c:axId val="101077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94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172.69</c:v>
                </c:pt>
                <c:pt idx="3">
                  <c:v>153.96</c:v>
                </c:pt>
                <c:pt idx="4">
                  <c:v>152.62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69-4B44-AB09-01D55BA5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07584"/>
        <c:axId val="10111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162.88</c:v>
                </c:pt>
                <c:pt idx="3">
                  <c:v>162.65</c:v>
                </c:pt>
                <c:pt idx="4">
                  <c:v>159.53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69-4B44-AB09-01D55BA5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07584"/>
        <c:axId val="101113856"/>
      </c:lineChart>
      <c:dateAx>
        <c:axId val="101107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113856"/>
        <c:crosses val="autoZero"/>
        <c:auto val="1"/>
        <c:lblOffset val="100"/>
        <c:baseTimeUnit val="years"/>
      </c:dateAx>
      <c:valAx>
        <c:axId val="10111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107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K3" zoomScaleNormal="100" workbookViewId="0">
      <selection activeCell="BL45" sqref="BL45:BZ46"/>
    </sheetView>
  </sheetViews>
  <sheetFormatPr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9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4" t="str">
        <f>データ!H6</f>
        <v>富山県　高岡市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4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Ad</v>
      </c>
      <c r="X8" s="49"/>
      <c r="Y8" s="49"/>
      <c r="Z8" s="49"/>
      <c r="AA8" s="49"/>
      <c r="AB8" s="49"/>
      <c r="AC8" s="49"/>
      <c r="AD8" s="50" t="s">
        <v>120</v>
      </c>
      <c r="AE8" s="50"/>
      <c r="AF8" s="50"/>
      <c r="AG8" s="50"/>
      <c r="AH8" s="50"/>
      <c r="AI8" s="50"/>
      <c r="AJ8" s="50"/>
      <c r="AK8" s="4"/>
      <c r="AL8" s="51">
        <f>データ!S6</f>
        <v>174275</v>
      </c>
      <c r="AM8" s="51"/>
      <c r="AN8" s="51"/>
      <c r="AO8" s="51"/>
      <c r="AP8" s="51"/>
      <c r="AQ8" s="51"/>
      <c r="AR8" s="51"/>
      <c r="AS8" s="51"/>
      <c r="AT8" s="46">
        <f>データ!T6</f>
        <v>209.57</v>
      </c>
      <c r="AU8" s="46"/>
      <c r="AV8" s="46"/>
      <c r="AW8" s="46"/>
      <c r="AX8" s="46"/>
      <c r="AY8" s="46"/>
      <c r="AZ8" s="46"/>
      <c r="BA8" s="46"/>
      <c r="BB8" s="46">
        <f>データ!U6</f>
        <v>831.58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4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20</v>
      </c>
      <c r="BM9" s="5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37.909999999999997</v>
      </c>
      <c r="J10" s="46"/>
      <c r="K10" s="46"/>
      <c r="L10" s="46"/>
      <c r="M10" s="46"/>
      <c r="N10" s="46"/>
      <c r="O10" s="46"/>
      <c r="P10" s="46">
        <f>データ!P6</f>
        <v>74.13</v>
      </c>
      <c r="Q10" s="46"/>
      <c r="R10" s="46"/>
      <c r="S10" s="46"/>
      <c r="T10" s="46"/>
      <c r="U10" s="46"/>
      <c r="V10" s="46"/>
      <c r="W10" s="46">
        <f>データ!Q6</f>
        <v>57.66</v>
      </c>
      <c r="X10" s="46"/>
      <c r="Y10" s="46"/>
      <c r="Z10" s="46"/>
      <c r="AA10" s="46"/>
      <c r="AB10" s="46"/>
      <c r="AC10" s="46"/>
      <c r="AD10" s="51">
        <f>データ!R6</f>
        <v>3412</v>
      </c>
      <c r="AE10" s="51"/>
      <c r="AF10" s="51"/>
      <c r="AG10" s="51"/>
      <c r="AH10" s="51"/>
      <c r="AI10" s="51"/>
      <c r="AJ10" s="51"/>
      <c r="AK10" s="2"/>
      <c r="AL10" s="51">
        <f>データ!V6</f>
        <v>128564</v>
      </c>
      <c r="AM10" s="51"/>
      <c r="AN10" s="51"/>
      <c r="AO10" s="51"/>
      <c r="AP10" s="51"/>
      <c r="AQ10" s="51"/>
      <c r="AR10" s="51"/>
      <c r="AS10" s="51"/>
      <c r="AT10" s="46">
        <f>データ!W6</f>
        <v>31.44</v>
      </c>
      <c r="AU10" s="46"/>
      <c r="AV10" s="46"/>
      <c r="AW10" s="46"/>
      <c r="AX10" s="46"/>
      <c r="AY10" s="46"/>
      <c r="AZ10" s="46"/>
      <c r="BA10" s="46"/>
      <c r="BB10" s="46">
        <f>データ!X6</f>
        <v>4089.19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22</v>
      </c>
      <c r="BM10" s="5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1" t="s">
        <v>122</v>
      </c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3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1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3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1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3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1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3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1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3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1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3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1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3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1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3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1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3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1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3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1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3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1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3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1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3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1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3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1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3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1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3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1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3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1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3"/>
    </row>
    <row r="34" spans="1:78" ht="13.5" customHeight="1" x14ac:dyDescent="0.15">
      <c r="A34" s="2"/>
      <c r="B34" s="17"/>
      <c r="C34" s="70" t="s">
        <v>27</v>
      </c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20"/>
      <c r="R34" s="70" t="s">
        <v>28</v>
      </c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20"/>
      <c r="AG34" s="70" t="s">
        <v>29</v>
      </c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20"/>
      <c r="AV34" s="70" t="s">
        <v>30</v>
      </c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19"/>
      <c r="BK34" s="2"/>
      <c r="BL34" s="71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3"/>
    </row>
    <row r="35" spans="1:78" ht="13.5" customHeight="1" x14ac:dyDescent="0.15">
      <c r="A35" s="2"/>
      <c r="B35" s="17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2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2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2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19"/>
      <c r="BK35" s="2"/>
      <c r="BL35" s="71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3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1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3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1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3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1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3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1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3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1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3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1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BZ41" s="73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1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3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1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3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4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6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1" t="s">
        <v>119</v>
      </c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3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1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3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1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3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1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3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1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3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1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3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1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3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1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3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1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3"/>
    </row>
    <row r="56" spans="1:78" ht="13.5" customHeight="1" x14ac:dyDescent="0.15">
      <c r="A56" s="2"/>
      <c r="B56" s="17"/>
      <c r="C56" s="70" t="s">
        <v>32</v>
      </c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20"/>
      <c r="R56" s="70" t="s">
        <v>33</v>
      </c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20"/>
      <c r="AG56" s="70" t="s">
        <v>34</v>
      </c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20"/>
      <c r="AV56" s="70" t="s">
        <v>35</v>
      </c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19"/>
      <c r="BK56" s="2"/>
      <c r="BL56" s="71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3"/>
    </row>
    <row r="57" spans="1:78" ht="13.5" customHeight="1" x14ac:dyDescent="0.15">
      <c r="A57" s="2"/>
      <c r="B57" s="17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2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2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2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19"/>
      <c r="BK57" s="2"/>
      <c r="BL57" s="71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1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1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3"/>
    </row>
    <row r="60" spans="1:78" ht="13.5" customHeight="1" x14ac:dyDescent="0.15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1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3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1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3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1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3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4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6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37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1" t="s">
        <v>121</v>
      </c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3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1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3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1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3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1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3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1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3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1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3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1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3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1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3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1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3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1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3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1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3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1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3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1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3"/>
    </row>
    <row r="79" spans="1:78" ht="13.5" customHeight="1" x14ac:dyDescent="0.15">
      <c r="A79" s="2"/>
      <c r="B79" s="17"/>
      <c r="C79" s="70" t="s">
        <v>38</v>
      </c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20"/>
      <c r="V79" s="20"/>
      <c r="W79" s="70" t="s">
        <v>39</v>
      </c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20"/>
      <c r="AP79" s="20"/>
      <c r="AQ79" s="70" t="s">
        <v>40</v>
      </c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18"/>
      <c r="BJ79" s="19"/>
      <c r="BK79" s="2"/>
      <c r="BL79" s="71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3"/>
    </row>
    <row r="80" spans="1:78" ht="13.5" customHeight="1" x14ac:dyDescent="0.15">
      <c r="A80" s="2"/>
      <c r="B80" s="17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20"/>
      <c r="V80" s="2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20"/>
      <c r="AP80" s="2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18"/>
      <c r="BJ80" s="19"/>
      <c r="BK80" s="2"/>
      <c r="BL80" s="71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1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15">
      <c r="C83" s="2" t="s">
        <v>41</v>
      </c>
    </row>
    <row r="84" spans="1:78" x14ac:dyDescent="0.15">
      <c r="C84" s="26" t="s">
        <v>42</v>
      </c>
    </row>
    <row r="85" spans="1:78" hidden="1" x14ac:dyDescent="0.15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 x14ac:dyDescent="0.15">
      <c r="B86" s="27"/>
      <c r="C86" s="27"/>
      <c r="D86" s="27"/>
      <c r="E86" s="27" t="str">
        <f>データ!AI6</f>
        <v>【108.57】</v>
      </c>
      <c r="F86" s="27" t="str">
        <f>データ!AT6</f>
        <v>【4.38】</v>
      </c>
      <c r="G86" s="27" t="str">
        <f>データ!BE6</f>
        <v>【59.95】</v>
      </c>
      <c r="H86" s="27" t="str">
        <f>データ!BP6</f>
        <v>【728.30】</v>
      </c>
      <c r="I86" s="27" t="str">
        <f>データ!CA6</f>
        <v>【100.04】</v>
      </c>
      <c r="J86" s="27" t="str">
        <f>データ!CL6</f>
        <v>【137.82】</v>
      </c>
      <c r="K86" s="27" t="str">
        <f>データ!CW6</f>
        <v>【60.09】</v>
      </c>
      <c r="L86" s="27" t="str">
        <f>データ!DH6</f>
        <v>【94.90】</v>
      </c>
      <c r="M86" s="27" t="str">
        <f>データ!DS6</f>
        <v>【37.36】</v>
      </c>
      <c r="N86" s="27" t="str">
        <f>データ!ED6</f>
        <v>【4.96】</v>
      </c>
      <c r="O86" s="27" t="str">
        <f>データ!EO6</f>
        <v>【0.27】</v>
      </c>
    </row>
  </sheetData>
  <sheetProtection password="B319" sheet="1" objects="1" scenarios="1" formatCells="0" formatColumns="0" formatRows="0"/>
  <mergeCells count="57">
    <mergeCell ref="B60:BJ61"/>
    <mergeCell ref="BL47:BZ63"/>
    <mergeCell ref="BL64:BZ65"/>
    <mergeCell ref="C79:T80"/>
    <mergeCell ref="W79:AN80"/>
    <mergeCell ref="AQ79:BH80"/>
    <mergeCell ref="BL66:BZ82"/>
    <mergeCell ref="BL45:BZ46"/>
    <mergeCell ref="C56:P57"/>
    <mergeCell ref="R56:AE57"/>
    <mergeCell ref="AG56:AT57"/>
    <mergeCell ref="AV56:BI57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8" x14ac:dyDescent="0.15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 x14ac:dyDescent="0.15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 x14ac:dyDescent="0.15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 x14ac:dyDescent="0.15">
      <c r="A6" s="29" t="s">
        <v>107</v>
      </c>
      <c r="B6" s="34">
        <f>B7</f>
        <v>2016</v>
      </c>
      <c r="C6" s="34">
        <f t="shared" ref="C6:X6" si="3">C7</f>
        <v>162027</v>
      </c>
      <c r="D6" s="34">
        <f t="shared" si="3"/>
        <v>46</v>
      </c>
      <c r="E6" s="34">
        <f t="shared" si="3"/>
        <v>17</v>
      </c>
      <c r="F6" s="34">
        <f t="shared" si="3"/>
        <v>1</v>
      </c>
      <c r="G6" s="34">
        <f t="shared" si="3"/>
        <v>0</v>
      </c>
      <c r="H6" s="34" t="str">
        <f t="shared" si="3"/>
        <v>富山県　高岡市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公共下水道</v>
      </c>
      <c r="L6" s="34" t="str">
        <f t="shared" si="3"/>
        <v>Ad</v>
      </c>
      <c r="M6" s="34">
        <f t="shared" si="3"/>
        <v>0</v>
      </c>
      <c r="N6" s="35" t="str">
        <f t="shared" si="3"/>
        <v>-</v>
      </c>
      <c r="O6" s="35">
        <f t="shared" si="3"/>
        <v>37.909999999999997</v>
      </c>
      <c r="P6" s="35">
        <f t="shared" si="3"/>
        <v>74.13</v>
      </c>
      <c r="Q6" s="35">
        <f t="shared" si="3"/>
        <v>57.66</v>
      </c>
      <c r="R6" s="35">
        <f t="shared" si="3"/>
        <v>3412</v>
      </c>
      <c r="S6" s="35">
        <f t="shared" si="3"/>
        <v>174275</v>
      </c>
      <c r="T6" s="35">
        <f t="shared" si="3"/>
        <v>209.57</v>
      </c>
      <c r="U6" s="35">
        <f t="shared" si="3"/>
        <v>831.58</v>
      </c>
      <c r="V6" s="35">
        <f t="shared" si="3"/>
        <v>128564</v>
      </c>
      <c r="W6" s="35">
        <f t="shared" si="3"/>
        <v>31.44</v>
      </c>
      <c r="X6" s="35">
        <f t="shared" si="3"/>
        <v>4089.19</v>
      </c>
      <c r="Y6" s="36" t="str">
        <f>IF(Y7="",NA(),Y7)</f>
        <v>-</v>
      </c>
      <c r="Z6" s="36" t="str">
        <f t="shared" ref="Z6:AH6" si="4">IF(Z7="",NA(),Z7)</f>
        <v>-</v>
      </c>
      <c r="AA6" s="36">
        <f t="shared" si="4"/>
        <v>100.76</v>
      </c>
      <c r="AB6" s="36">
        <f t="shared" si="4"/>
        <v>104.33</v>
      </c>
      <c r="AC6" s="36">
        <f t="shared" si="4"/>
        <v>105.92</v>
      </c>
      <c r="AD6" s="36" t="str">
        <f t="shared" si="4"/>
        <v>-</v>
      </c>
      <c r="AE6" s="36" t="str">
        <f t="shared" si="4"/>
        <v>-</v>
      </c>
      <c r="AF6" s="36">
        <f t="shared" si="4"/>
        <v>108.53</v>
      </c>
      <c r="AG6" s="36">
        <f t="shared" si="4"/>
        <v>108.52</v>
      </c>
      <c r="AH6" s="36">
        <f t="shared" si="4"/>
        <v>109.12</v>
      </c>
      <c r="AI6" s="35" t="str">
        <f>IF(AI7="","",IF(AI7="-","【-】","【"&amp;SUBSTITUTE(TEXT(AI7,"#,##0.00"),"-","△")&amp;"】"))</f>
        <v>【108.57】</v>
      </c>
      <c r="AJ6" s="36" t="str">
        <f>IF(AJ7="",NA(),AJ7)</f>
        <v>-</v>
      </c>
      <c r="AK6" s="36" t="str">
        <f t="shared" ref="AK6:AS6" si="5">IF(AK7="",NA(),AK7)</f>
        <v>-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 t="str">
        <f t="shared" si="5"/>
        <v>-</v>
      </c>
      <c r="AP6" s="36" t="str">
        <f t="shared" si="5"/>
        <v>-</v>
      </c>
      <c r="AQ6" s="36">
        <f t="shared" si="5"/>
        <v>4.72</v>
      </c>
      <c r="AR6" s="36">
        <f t="shared" si="5"/>
        <v>4.87</v>
      </c>
      <c r="AS6" s="36">
        <f t="shared" si="5"/>
        <v>3.8</v>
      </c>
      <c r="AT6" s="35" t="str">
        <f>IF(AT7="","",IF(AT7="-","【-】","【"&amp;SUBSTITUTE(TEXT(AT7,"#,##0.00"),"-","△")&amp;"】"))</f>
        <v>【4.38】</v>
      </c>
      <c r="AU6" s="36" t="str">
        <f>IF(AU7="",NA(),AU7)</f>
        <v>-</v>
      </c>
      <c r="AV6" s="36" t="str">
        <f t="shared" ref="AV6:BD6" si="6">IF(AV7="",NA(),AV7)</f>
        <v>-</v>
      </c>
      <c r="AW6" s="36">
        <f t="shared" si="6"/>
        <v>19.350000000000001</v>
      </c>
      <c r="AX6" s="36">
        <f t="shared" si="6"/>
        <v>24.63</v>
      </c>
      <c r="AY6" s="36">
        <f t="shared" si="6"/>
        <v>18.62</v>
      </c>
      <c r="AZ6" s="36" t="str">
        <f t="shared" si="6"/>
        <v>-</v>
      </c>
      <c r="BA6" s="36" t="str">
        <f t="shared" si="6"/>
        <v>-</v>
      </c>
      <c r="BB6" s="36">
        <f t="shared" si="6"/>
        <v>45.99</v>
      </c>
      <c r="BC6" s="36">
        <f t="shared" si="6"/>
        <v>47.32</v>
      </c>
      <c r="BD6" s="36">
        <f t="shared" si="6"/>
        <v>49.96</v>
      </c>
      <c r="BE6" s="35" t="str">
        <f>IF(BE7="","",IF(BE7="-","【-】","【"&amp;SUBSTITUTE(TEXT(BE7,"#,##0.00"),"-","△")&amp;"】"))</f>
        <v>【59.95】</v>
      </c>
      <c r="BF6" s="36" t="str">
        <f>IF(BF7="",NA(),BF7)</f>
        <v>-</v>
      </c>
      <c r="BG6" s="36" t="str">
        <f t="shared" ref="BG6:BO6" si="7">IF(BG7="",NA(),BG7)</f>
        <v>-</v>
      </c>
      <c r="BH6" s="36">
        <f t="shared" si="7"/>
        <v>935.18</v>
      </c>
      <c r="BI6" s="36">
        <f t="shared" si="7"/>
        <v>867.35</v>
      </c>
      <c r="BJ6" s="36">
        <f t="shared" si="7"/>
        <v>846.3</v>
      </c>
      <c r="BK6" s="36" t="str">
        <f t="shared" si="7"/>
        <v>-</v>
      </c>
      <c r="BL6" s="36" t="str">
        <f t="shared" si="7"/>
        <v>-</v>
      </c>
      <c r="BM6" s="36">
        <f t="shared" si="7"/>
        <v>963.16</v>
      </c>
      <c r="BN6" s="36">
        <f t="shared" si="7"/>
        <v>1017.47</v>
      </c>
      <c r="BO6" s="36">
        <f t="shared" si="7"/>
        <v>970.35</v>
      </c>
      <c r="BP6" s="35" t="str">
        <f>IF(BP7="","",IF(BP7="-","【-】","【"&amp;SUBSTITUTE(TEXT(BP7,"#,##0.00"),"-","△")&amp;"】"))</f>
        <v>【728.30】</v>
      </c>
      <c r="BQ6" s="36" t="str">
        <f>IF(BQ7="",NA(),BQ7)</f>
        <v>-</v>
      </c>
      <c r="BR6" s="36" t="str">
        <f t="shared" ref="BR6:BZ6" si="8">IF(BR7="",NA(),BR7)</f>
        <v>-</v>
      </c>
      <c r="BS6" s="36">
        <f t="shared" si="8"/>
        <v>113.18</v>
      </c>
      <c r="BT6" s="36">
        <f t="shared" si="8"/>
        <v>127.12</v>
      </c>
      <c r="BU6" s="36">
        <f t="shared" si="8"/>
        <v>127.86</v>
      </c>
      <c r="BV6" s="36" t="str">
        <f t="shared" si="8"/>
        <v>-</v>
      </c>
      <c r="BW6" s="36" t="str">
        <f t="shared" si="8"/>
        <v>-</v>
      </c>
      <c r="BX6" s="36">
        <f t="shared" si="8"/>
        <v>94.82</v>
      </c>
      <c r="BY6" s="36">
        <f t="shared" si="8"/>
        <v>96.37</v>
      </c>
      <c r="BZ6" s="36">
        <f t="shared" si="8"/>
        <v>99.26</v>
      </c>
      <c r="CA6" s="35" t="str">
        <f>IF(CA7="","",IF(CA7="-","【-】","【"&amp;SUBSTITUTE(TEXT(CA7,"#,##0.00"),"-","△")&amp;"】"))</f>
        <v>【100.04】</v>
      </c>
      <c r="CB6" s="36" t="str">
        <f>IF(CB7="",NA(),CB7)</f>
        <v>-</v>
      </c>
      <c r="CC6" s="36" t="str">
        <f t="shared" ref="CC6:CK6" si="9">IF(CC7="",NA(),CC7)</f>
        <v>-</v>
      </c>
      <c r="CD6" s="36">
        <f t="shared" si="9"/>
        <v>172.69</v>
      </c>
      <c r="CE6" s="36">
        <f t="shared" si="9"/>
        <v>153.96</v>
      </c>
      <c r="CF6" s="36">
        <f t="shared" si="9"/>
        <v>152.62</v>
      </c>
      <c r="CG6" s="36" t="str">
        <f t="shared" si="9"/>
        <v>-</v>
      </c>
      <c r="CH6" s="36" t="str">
        <f t="shared" si="9"/>
        <v>-</v>
      </c>
      <c r="CI6" s="36">
        <f t="shared" si="9"/>
        <v>162.88</v>
      </c>
      <c r="CJ6" s="36">
        <f t="shared" si="9"/>
        <v>162.65</v>
      </c>
      <c r="CK6" s="36">
        <f t="shared" si="9"/>
        <v>159.53</v>
      </c>
      <c r="CL6" s="35" t="str">
        <f>IF(CL7="","",IF(CL7="-","【-】","【"&amp;SUBSTITUTE(TEXT(CL7,"#,##0.00"),"-","△")&amp;"】"))</f>
        <v>【137.82】</v>
      </c>
      <c r="CM6" s="36" t="str">
        <f>IF(CM7="",NA(),CM7)</f>
        <v>-</v>
      </c>
      <c r="CN6" s="36" t="str">
        <f t="shared" ref="CN6:CV6" si="10">IF(CN7="",NA(),CN7)</f>
        <v>-</v>
      </c>
      <c r="CO6" s="36">
        <f t="shared" si="10"/>
        <v>49.35</v>
      </c>
      <c r="CP6" s="36">
        <f t="shared" si="10"/>
        <v>49.19</v>
      </c>
      <c r="CQ6" s="36">
        <f t="shared" si="10"/>
        <v>49.42</v>
      </c>
      <c r="CR6" s="36" t="str">
        <f t="shared" si="10"/>
        <v>-</v>
      </c>
      <c r="CS6" s="36" t="str">
        <f t="shared" si="10"/>
        <v>-</v>
      </c>
      <c r="CT6" s="36">
        <f t="shared" si="10"/>
        <v>67.95</v>
      </c>
      <c r="CU6" s="36">
        <f t="shared" si="10"/>
        <v>66.63</v>
      </c>
      <c r="CV6" s="36">
        <f t="shared" si="10"/>
        <v>67.040000000000006</v>
      </c>
      <c r="CW6" s="35" t="str">
        <f>IF(CW7="","",IF(CW7="-","【-】","【"&amp;SUBSTITUTE(TEXT(CW7,"#,##0.00"),"-","△")&amp;"】"))</f>
        <v>【60.09】</v>
      </c>
      <c r="CX6" s="36" t="str">
        <f>IF(CX7="",NA(),CX7)</f>
        <v>-</v>
      </c>
      <c r="CY6" s="36" t="str">
        <f t="shared" ref="CY6:DG6" si="11">IF(CY7="",NA(),CY7)</f>
        <v>-</v>
      </c>
      <c r="CZ6" s="36">
        <f t="shared" si="11"/>
        <v>95.67</v>
      </c>
      <c r="DA6" s="36">
        <f t="shared" si="11"/>
        <v>95.92</v>
      </c>
      <c r="DB6" s="36">
        <f t="shared" si="11"/>
        <v>96.12</v>
      </c>
      <c r="DC6" s="36" t="str">
        <f t="shared" si="11"/>
        <v>-</v>
      </c>
      <c r="DD6" s="36" t="str">
        <f t="shared" si="11"/>
        <v>-</v>
      </c>
      <c r="DE6" s="36">
        <f t="shared" si="11"/>
        <v>93.12</v>
      </c>
      <c r="DF6" s="36">
        <f t="shared" si="11"/>
        <v>93.38</v>
      </c>
      <c r="DG6" s="36">
        <f t="shared" si="11"/>
        <v>93.5</v>
      </c>
      <c r="DH6" s="35" t="str">
        <f>IF(DH7="","",IF(DH7="-","【-】","【"&amp;SUBSTITUTE(TEXT(DH7,"#,##0.00"),"-","△")&amp;"】"))</f>
        <v>【94.90】</v>
      </c>
      <c r="DI6" s="36" t="str">
        <f>IF(DI7="",NA(),DI7)</f>
        <v>-</v>
      </c>
      <c r="DJ6" s="36" t="str">
        <f t="shared" ref="DJ6:DR6" si="12">IF(DJ7="",NA(),DJ7)</f>
        <v>-</v>
      </c>
      <c r="DK6" s="36">
        <f t="shared" si="12"/>
        <v>3.3</v>
      </c>
      <c r="DL6" s="36">
        <f t="shared" si="12"/>
        <v>6.48</v>
      </c>
      <c r="DM6" s="36">
        <f t="shared" si="12"/>
        <v>9.59</v>
      </c>
      <c r="DN6" s="36" t="str">
        <f t="shared" si="12"/>
        <v>-</v>
      </c>
      <c r="DO6" s="36" t="str">
        <f t="shared" si="12"/>
        <v>-</v>
      </c>
      <c r="DP6" s="36">
        <f t="shared" si="12"/>
        <v>28.35</v>
      </c>
      <c r="DQ6" s="36">
        <f t="shared" si="12"/>
        <v>27.96</v>
      </c>
      <c r="DR6" s="36">
        <f t="shared" si="12"/>
        <v>28.81</v>
      </c>
      <c r="DS6" s="35" t="str">
        <f>IF(DS7="","",IF(DS7="-","【-】","【"&amp;SUBSTITUTE(TEXT(DS7,"#,##0.00"),"-","△")&amp;"】"))</f>
        <v>【37.36】</v>
      </c>
      <c r="DT6" s="36" t="str">
        <f>IF(DT7="",NA(),DT7)</f>
        <v>-</v>
      </c>
      <c r="DU6" s="36" t="str">
        <f t="shared" ref="DU6:EC6" si="13">IF(DU7="",NA(),DU7)</f>
        <v>-</v>
      </c>
      <c r="DV6" s="36">
        <f t="shared" si="13"/>
        <v>5.64</v>
      </c>
      <c r="DW6" s="36">
        <f t="shared" si="13"/>
        <v>6.1</v>
      </c>
      <c r="DX6" s="36">
        <f t="shared" si="13"/>
        <v>6.55</v>
      </c>
      <c r="DY6" s="36" t="str">
        <f t="shared" si="13"/>
        <v>-</v>
      </c>
      <c r="DZ6" s="36" t="str">
        <f t="shared" si="13"/>
        <v>-</v>
      </c>
      <c r="EA6" s="36">
        <f t="shared" si="13"/>
        <v>3.05</v>
      </c>
      <c r="EB6" s="36">
        <f t="shared" si="13"/>
        <v>3.4</v>
      </c>
      <c r="EC6" s="36">
        <f t="shared" si="13"/>
        <v>3.84</v>
      </c>
      <c r="ED6" s="35" t="str">
        <f>IF(ED7="","",IF(ED7="-","【-】","【"&amp;SUBSTITUTE(TEXT(ED7,"#,##0.00"),"-","△")&amp;"】"))</f>
        <v>【4.96】</v>
      </c>
      <c r="EE6" s="36" t="str">
        <f>IF(EE7="",NA(),EE7)</f>
        <v>-</v>
      </c>
      <c r="EF6" s="36" t="str">
        <f t="shared" ref="EF6:EN6" si="14">IF(EF7="",NA(),EF7)</f>
        <v>-</v>
      </c>
      <c r="EG6" s="36">
        <f t="shared" si="14"/>
        <v>0.01</v>
      </c>
      <c r="EH6" s="35">
        <f t="shared" si="14"/>
        <v>0</v>
      </c>
      <c r="EI6" s="35">
        <f t="shared" si="14"/>
        <v>0</v>
      </c>
      <c r="EJ6" s="36" t="str">
        <f t="shared" si="14"/>
        <v>-</v>
      </c>
      <c r="EK6" s="36" t="str">
        <f t="shared" si="14"/>
        <v>-</v>
      </c>
      <c r="EL6" s="36">
        <f t="shared" si="14"/>
        <v>0.08</v>
      </c>
      <c r="EM6" s="36">
        <f t="shared" si="14"/>
        <v>0.22</v>
      </c>
      <c r="EN6" s="36">
        <f t="shared" si="14"/>
        <v>0.28000000000000003</v>
      </c>
      <c r="EO6" s="35" t="str">
        <f>IF(EO7="","",IF(EO7="-","【-】","【"&amp;SUBSTITUTE(TEXT(EO7,"#,##0.00"),"-","△")&amp;"】"))</f>
        <v>【0.27】</v>
      </c>
    </row>
    <row r="7" spans="1:148" s="37" customFormat="1" x14ac:dyDescent="0.15">
      <c r="A7" s="29"/>
      <c r="B7" s="38">
        <v>2016</v>
      </c>
      <c r="C7" s="38">
        <v>162027</v>
      </c>
      <c r="D7" s="38">
        <v>46</v>
      </c>
      <c r="E7" s="38">
        <v>17</v>
      </c>
      <c r="F7" s="38">
        <v>1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37.909999999999997</v>
      </c>
      <c r="P7" s="39">
        <v>74.13</v>
      </c>
      <c r="Q7" s="39">
        <v>57.66</v>
      </c>
      <c r="R7" s="39">
        <v>3412</v>
      </c>
      <c r="S7" s="39">
        <v>174275</v>
      </c>
      <c r="T7" s="39">
        <v>209.57</v>
      </c>
      <c r="U7" s="39">
        <v>831.58</v>
      </c>
      <c r="V7" s="39">
        <v>128564</v>
      </c>
      <c r="W7" s="39">
        <v>31.44</v>
      </c>
      <c r="X7" s="39">
        <v>4089.19</v>
      </c>
      <c r="Y7" s="39" t="s">
        <v>113</v>
      </c>
      <c r="Z7" s="39" t="s">
        <v>113</v>
      </c>
      <c r="AA7" s="39">
        <v>100.76</v>
      </c>
      <c r="AB7" s="39">
        <v>104.33</v>
      </c>
      <c r="AC7" s="39">
        <v>105.92</v>
      </c>
      <c r="AD7" s="39" t="s">
        <v>113</v>
      </c>
      <c r="AE7" s="39" t="s">
        <v>113</v>
      </c>
      <c r="AF7" s="39">
        <v>108.53</v>
      </c>
      <c r="AG7" s="39">
        <v>108.52</v>
      </c>
      <c r="AH7" s="39">
        <v>109.12</v>
      </c>
      <c r="AI7" s="39">
        <v>108.57</v>
      </c>
      <c r="AJ7" s="39" t="s">
        <v>113</v>
      </c>
      <c r="AK7" s="39" t="s">
        <v>113</v>
      </c>
      <c r="AL7" s="39">
        <v>0</v>
      </c>
      <c r="AM7" s="39">
        <v>0</v>
      </c>
      <c r="AN7" s="39">
        <v>0</v>
      </c>
      <c r="AO7" s="39" t="s">
        <v>113</v>
      </c>
      <c r="AP7" s="39" t="s">
        <v>113</v>
      </c>
      <c r="AQ7" s="39">
        <v>4.72</v>
      </c>
      <c r="AR7" s="39">
        <v>4.87</v>
      </c>
      <c r="AS7" s="39">
        <v>3.8</v>
      </c>
      <c r="AT7" s="39">
        <v>4.38</v>
      </c>
      <c r="AU7" s="39" t="s">
        <v>113</v>
      </c>
      <c r="AV7" s="39" t="s">
        <v>113</v>
      </c>
      <c r="AW7" s="39">
        <v>19.350000000000001</v>
      </c>
      <c r="AX7" s="39">
        <v>24.63</v>
      </c>
      <c r="AY7" s="39">
        <v>18.62</v>
      </c>
      <c r="AZ7" s="39" t="s">
        <v>113</v>
      </c>
      <c r="BA7" s="39" t="s">
        <v>113</v>
      </c>
      <c r="BB7" s="39">
        <v>45.99</v>
      </c>
      <c r="BC7" s="39">
        <v>47.32</v>
      </c>
      <c r="BD7" s="39">
        <v>49.96</v>
      </c>
      <c r="BE7" s="39">
        <v>59.95</v>
      </c>
      <c r="BF7" s="39" t="s">
        <v>113</v>
      </c>
      <c r="BG7" s="39" t="s">
        <v>113</v>
      </c>
      <c r="BH7" s="39">
        <v>935.18</v>
      </c>
      <c r="BI7" s="39">
        <v>867.35</v>
      </c>
      <c r="BJ7" s="39">
        <v>846.3</v>
      </c>
      <c r="BK7" s="39" t="s">
        <v>113</v>
      </c>
      <c r="BL7" s="39" t="s">
        <v>113</v>
      </c>
      <c r="BM7" s="39">
        <v>963.16</v>
      </c>
      <c r="BN7" s="39">
        <v>1017.47</v>
      </c>
      <c r="BO7" s="39">
        <v>970.35</v>
      </c>
      <c r="BP7" s="39">
        <v>728.3</v>
      </c>
      <c r="BQ7" s="39" t="s">
        <v>113</v>
      </c>
      <c r="BR7" s="39" t="s">
        <v>113</v>
      </c>
      <c r="BS7" s="39">
        <v>113.18</v>
      </c>
      <c r="BT7" s="39">
        <v>127.12</v>
      </c>
      <c r="BU7" s="39">
        <v>127.86</v>
      </c>
      <c r="BV7" s="39" t="s">
        <v>113</v>
      </c>
      <c r="BW7" s="39" t="s">
        <v>113</v>
      </c>
      <c r="BX7" s="39">
        <v>94.82</v>
      </c>
      <c r="BY7" s="39">
        <v>96.37</v>
      </c>
      <c r="BZ7" s="39">
        <v>99.26</v>
      </c>
      <c r="CA7" s="39">
        <v>100.04</v>
      </c>
      <c r="CB7" s="39" t="s">
        <v>113</v>
      </c>
      <c r="CC7" s="39" t="s">
        <v>113</v>
      </c>
      <c r="CD7" s="39">
        <v>172.69</v>
      </c>
      <c r="CE7" s="39">
        <v>153.96</v>
      </c>
      <c r="CF7" s="39">
        <v>152.62</v>
      </c>
      <c r="CG7" s="39" t="s">
        <v>113</v>
      </c>
      <c r="CH7" s="39" t="s">
        <v>113</v>
      </c>
      <c r="CI7" s="39">
        <v>162.88</v>
      </c>
      <c r="CJ7" s="39">
        <v>162.65</v>
      </c>
      <c r="CK7" s="39">
        <v>159.53</v>
      </c>
      <c r="CL7" s="39">
        <v>137.82</v>
      </c>
      <c r="CM7" s="39" t="s">
        <v>113</v>
      </c>
      <c r="CN7" s="39" t="s">
        <v>113</v>
      </c>
      <c r="CO7" s="39">
        <v>49.35</v>
      </c>
      <c r="CP7" s="39">
        <v>49.19</v>
      </c>
      <c r="CQ7" s="39">
        <v>49.42</v>
      </c>
      <c r="CR7" s="39" t="s">
        <v>113</v>
      </c>
      <c r="CS7" s="39" t="s">
        <v>113</v>
      </c>
      <c r="CT7" s="39">
        <v>67.95</v>
      </c>
      <c r="CU7" s="39">
        <v>66.63</v>
      </c>
      <c r="CV7" s="39">
        <v>67.040000000000006</v>
      </c>
      <c r="CW7" s="39">
        <v>60.09</v>
      </c>
      <c r="CX7" s="39" t="s">
        <v>113</v>
      </c>
      <c r="CY7" s="39" t="s">
        <v>113</v>
      </c>
      <c r="CZ7" s="39">
        <v>95.67</v>
      </c>
      <c r="DA7" s="39">
        <v>95.92</v>
      </c>
      <c r="DB7" s="39">
        <v>96.12</v>
      </c>
      <c r="DC7" s="39" t="s">
        <v>113</v>
      </c>
      <c r="DD7" s="39" t="s">
        <v>113</v>
      </c>
      <c r="DE7" s="39">
        <v>93.12</v>
      </c>
      <c r="DF7" s="39">
        <v>93.38</v>
      </c>
      <c r="DG7" s="39">
        <v>93.5</v>
      </c>
      <c r="DH7" s="39">
        <v>94.9</v>
      </c>
      <c r="DI7" s="39" t="s">
        <v>113</v>
      </c>
      <c r="DJ7" s="39" t="s">
        <v>113</v>
      </c>
      <c r="DK7" s="39">
        <v>3.3</v>
      </c>
      <c r="DL7" s="39">
        <v>6.48</v>
      </c>
      <c r="DM7" s="39">
        <v>9.59</v>
      </c>
      <c r="DN7" s="39" t="s">
        <v>113</v>
      </c>
      <c r="DO7" s="39" t="s">
        <v>113</v>
      </c>
      <c r="DP7" s="39">
        <v>28.35</v>
      </c>
      <c r="DQ7" s="39">
        <v>27.96</v>
      </c>
      <c r="DR7" s="39">
        <v>28.81</v>
      </c>
      <c r="DS7" s="39">
        <v>37.36</v>
      </c>
      <c r="DT7" s="39" t="s">
        <v>113</v>
      </c>
      <c r="DU7" s="39" t="s">
        <v>113</v>
      </c>
      <c r="DV7" s="39">
        <v>5.64</v>
      </c>
      <c r="DW7" s="39">
        <v>6.1</v>
      </c>
      <c r="DX7" s="39">
        <v>6.55</v>
      </c>
      <c r="DY7" s="39" t="s">
        <v>113</v>
      </c>
      <c r="DZ7" s="39" t="s">
        <v>113</v>
      </c>
      <c r="EA7" s="39">
        <v>3.05</v>
      </c>
      <c r="EB7" s="39">
        <v>3.4</v>
      </c>
      <c r="EC7" s="39">
        <v>3.84</v>
      </c>
      <c r="ED7" s="39">
        <v>4.96</v>
      </c>
      <c r="EE7" s="39" t="s">
        <v>113</v>
      </c>
      <c r="EF7" s="39" t="s">
        <v>113</v>
      </c>
      <c r="EG7" s="39">
        <v>0.01</v>
      </c>
      <c r="EH7" s="39">
        <v>0</v>
      </c>
      <c r="EI7" s="39">
        <v>0</v>
      </c>
      <c r="EJ7" s="39" t="s">
        <v>113</v>
      </c>
      <c r="EK7" s="39" t="s">
        <v>113</v>
      </c>
      <c r="EL7" s="39">
        <v>0.08</v>
      </c>
      <c r="EM7" s="39">
        <v>0.22</v>
      </c>
      <c r="EN7" s="39">
        <v>0.28000000000000003</v>
      </c>
      <c r="EO7" s="39">
        <v>0.27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上下水道局</cp:lastModifiedBy>
  <cp:lastPrinted>2018-02-19T06:28:41Z</cp:lastPrinted>
  <dcterms:created xsi:type="dcterms:W3CDTF">2017-12-25T01:50:58Z</dcterms:created>
  <dcterms:modified xsi:type="dcterms:W3CDTF">2018-02-19T07:58:49Z</dcterms:modified>
  <cp:category/>
</cp:coreProperties>
</file>