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5" yWindow="180" windowWidth="11010" windowHeight="7530" tabRatio="896"/>
  </bookViews>
  <sheets>
    <sheet name="22" sheetId="71" r:id="rId1"/>
    <sheet name="23" sheetId="72" r:id="rId2"/>
    <sheet name="24" sheetId="78" r:id="rId3"/>
    <sheet name="25" sheetId="79" r:id="rId4"/>
    <sheet name="26 " sheetId="69" r:id="rId5"/>
    <sheet name="27" sheetId="70" r:id="rId6"/>
    <sheet name="28" sheetId="75" r:id="rId7"/>
    <sheet name="29" sheetId="76" r:id="rId8"/>
    <sheet name="30" sheetId="77" r:id="rId9"/>
    <sheet name="31" sheetId="63" r:id="rId10"/>
  </sheets>
  <definedNames>
    <definedName name="_xlnm.Print_Area" localSheetId="1">'23'!$A$1:$G$16</definedName>
    <definedName name="_xlnm.Print_Area" localSheetId="2">'24'!$A$1:$Q$30</definedName>
    <definedName name="_xlnm.Print_Area" localSheetId="3">'25'!$A$1:$Q$30</definedName>
    <definedName name="_xlnm.Print_Area" localSheetId="5">'27'!$A$1:$V$33</definedName>
    <definedName name="_xlnm.Print_Area" localSheetId="7">'29'!$A$1:$K$28</definedName>
  </definedNames>
  <calcPr calcId="145621"/>
</workbook>
</file>

<file path=xl/calcChain.xml><?xml version="1.0" encoding="utf-8"?>
<calcChain xmlns="http://schemas.openxmlformats.org/spreadsheetml/2006/main">
  <c r="G18" i="71" l="1"/>
  <c r="O22" i="79" l="1"/>
  <c r="K22" i="79"/>
  <c r="J22" i="79"/>
  <c r="I22" i="79"/>
  <c r="H22" i="79"/>
  <c r="Q21" i="79"/>
  <c r="P21" i="79"/>
  <c r="P22" i="79" s="1"/>
  <c r="N21" i="79"/>
  <c r="N22" i="79" s="1"/>
  <c r="M21" i="79"/>
  <c r="M22" i="79" s="1"/>
  <c r="L21" i="79"/>
  <c r="L22" i="79" s="1"/>
  <c r="K21" i="79"/>
  <c r="J21" i="79"/>
  <c r="I21" i="79"/>
  <c r="H21" i="79"/>
  <c r="G21" i="79"/>
  <c r="F21" i="79"/>
  <c r="E21" i="79"/>
  <c r="E22" i="79" s="1"/>
  <c r="D21" i="79"/>
  <c r="D22" i="79" s="1"/>
  <c r="C21" i="79"/>
  <c r="C22" i="79" s="1"/>
  <c r="Q18" i="79"/>
  <c r="Q22" i="79" s="1"/>
  <c r="P18" i="79"/>
  <c r="N18" i="79"/>
  <c r="M18" i="79"/>
  <c r="L18" i="79"/>
  <c r="K18" i="79"/>
  <c r="J18" i="79"/>
  <c r="I18" i="79"/>
  <c r="H18" i="79"/>
  <c r="G18" i="79"/>
  <c r="G22" i="79" s="1"/>
  <c r="F18" i="79"/>
  <c r="F22" i="79" s="1"/>
  <c r="E18" i="79"/>
  <c r="D18" i="79"/>
  <c r="C18" i="79"/>
  <c r="L9" i="79"/>
  <c r="L8" i="79"/>
  <c r="L7" i="79"/>
  <c r="L6" i="79"/>
  <c r="L5" i="79"/>
  <c r="K28" i="78"/>
  <c r="J28" i="78"/>
  <c r="G28" i="78"/>
  <c r="I25" i="78" s="1"/>
  <c r="F28" i="78"/>
  <c r="M27" i="78"/>
  <c r="I27" i="78"/>
  <c r="M26" i="78"/>
  <c r="I26" i="78"/>
  <c r="M25" i="78"/>
  <c r="M24" i="78"/>
  <c r="M23" i="78"/>
  <c r="M22" i="78"/>
  <c r="I22" i="78"/>
  <c r="M21" i="78"/>
  <c r="I21" i="78"/>
  <c r="M20" i="78"/>
  <c r="M19" i="78"/>
  <c r="M28" i="78" s="1"/>
  <c r="O15" i="78"/>
  <c r="Q8" i="78" s="1"/>
  <c r="N15" i="78"/>
  <c r="K15" i="78"/>
  <c r="M12" i="78" s="1"/>
  <c r="J15" i="78"/>
  <c r="G15" i="78"/>
  <c r="F15" i="78"/>
  <c r="I14" i="78"/>
  <c r="Q13" i="78"/>
  <c r="I13" i="78"/>
  <c r="Q12" i="78"/>
  <c r="I12" i="78"/>
  <c r="I11" i="78"/>
  <c r="I10" i="78"/>
  <c r="Q9" i="78"/>
  <c r="M9" i="78"/>
  <c r="I9" i="78"/>
  <c r="I8" i="78"/>
  <c r="I7" i="78"/>
  <c r="Q6" i="78"/>
  <c r="M6" i="78"/>
  <c r="I6" i="78"/>
  <c r="I15" i="78" s="1"/>
  <c r="I19" i="78" l="1"/>
  <c r="I24" i="78"/>
  <c r="M13" i="78"/>
  <c r="I23" i="78"/>
  <c r="M14" i="78"/>
  <c r="M10" i="78"/>
  <c r="M7" i="78"/>
  <c r="M15" i="78" s="1"/>
  <c r="M11" i="78"/>
  <c r="M8" i="78"/>
  <c r="I20" i="78"/>
  <c r="Q10" i="78"/>
  <c r="Q7" i="78"/>
  <c r="Q15" i="78" s="1"/>
  <c r="Q14" i="78"/>
  <c r="Q11" i="78"/>
  <c r="I28" i="78" l="1"/>
  <c r="G29" i="71"/>
  <c r="I29" i="71"/>
  <c r="D9" i="63" l="1"/>
  <c r="D8" i="63"/>
  <c r="D7" i="63"/>
  <c r="D6" i="63"/>
  <c r="D5" i="63"/>
  <c r="H24" i="77"/>
  <c r="H23" i="77"/>
  <c r="H22" i="77"/>
  <c r="H21" i="77"/>
  <c r="H20" i="77"/>
  <c r="H14" i="77"/>
  <c r="H12" i="77"/>
  <c r="H10" i="77"/>
  <c r="H8" i="77"/>
  <c r="K21" i="76" l="1"/>
  <c r="J21" i="76"/>
  <c r="I21" i="76"/>
  <c r="H21" i="76"/>
  <c r="G21" i="76"/>
  <c r="F21" i="76"/>
  <c r="E21" i="76"/>
  <c r="D21" i="76"/>
  <c r="E23" i="75"/>
  <c r="M21" i="75"/>
  <c r="M23" i="75" s="1"/>
  <c r="L21" i="75"/>
  <c r="K21" i="75"/>
  <c r="K23" i="75" s="1"/>
  <c r="J21" i="75"/>
  <c r="I21" i="75"/>
  <c r="I23" i="75" s="1"/>
  <c r="H21" i="75"/>
  <c r="G21" i="75"/>
  <c r="G23" i="75" s="1"/>
  <c r="F21" i="75"/>
  <c r="E21" i="75"/>
  <c r="D21" i="75"/>
  <c r="H24" i="70" l="1"/>
  <c r="E24" i="70"/>
  <c r="T20" i="70"/>
  <c r="T24" i="70" s="1"/>
  <c r="Q20" i="70"/>
  <c r="Q24" i="70" s="1"/>
  <c r="N20" i="70"/>
  <c r="N24" i="70" s="1"/>
  <c r="K20" i="70"/>
  <c r="K24" i="70" s="1"/>
  <c r="H20" i="70"/>
  <c r="E20" i="70"/>
  <c r="O32" i="69"/>
  <c r="N32" i="69"/>
  <c r="J32" i="69"/>
  <c r="Q32" i="69" s="1"/>
  <c r="O31" i="69"/>
  <c r="J31" i="69" s="1"/>
  <c r="O30" i="69"/>
  <c r="K30" i="69"/>
  <c r="N30" i="69" s="1"/>
  <c r="G30" i="69"/>
  <c r="J30" i="69" s="1"/>
  <c r="Q30" i="69" s="1"/>
  <c r="O29" i="69"/>
  <c r="N29" i="69"/>
  <c r="J29" i="69"/>
  <c r="Q29" i="69" s="1"/>
  <c r="O28" i="69"/>
  <c r="N28" i="69" s="1"/>
  <c r="O27" i="69"/>
  <c r="N27" i="69"/>
  <c r="J27" i="69"/>
  <c r="Q27" i="69" s="1"/>
  <c r="P21" i="69"/>
  <c r="P20" i="69"/>
  <c r="P18" i="69"/>
  <c r="P17" i="69"/>
  <c r="P15" i="69"/>
  <c r="P14" i="69"/>
  <c r="P12" i="69"/>
  <c r="P11" i="69"/>
  <c r="P9" i="69"/>
  <c r="P8" i="69"/>
  <c r="N31" i="69" l="1"/>
  <c r="Q31" i="69" s="1"/>
  <c r="J28" i="69"/>
  <c r="Q28" i="69" s="1"/>
  <c r="G15" i="72" l="1"/>
  <c r="F15" i="72"/>
  <c r="E15" i="72"/>
  <c r="D15" i="72"/>
  <c r="C15" i="72"/>
  <c r="G14" i="72"/>
  <c r="G13" i="72"/>
  <c r="F12" i="72"/>
  <c r="E12" i="72"/>
  <c r="E16" i="72" s="1"/>
  <c r="D12" i="72"/>
  <c r="C12" i="72"/>
  <c r="G11" i="72"/>
  <c r="G10" i="72"/>
  <c r="G12" i="72"/>
  <c r="F8" i="72"/>
  <c r="E8" i="72"/>
  <c r="D8" i="72"/>
  <c r="C8" i="72"/>
  <c r="C16" i="72" s="1"/>
  <c r="G7" i="72"/>
  <c r="G6" i="72"/>
  <c r="G5" i="72"/>
  <c r="G8" i="72" s="1"/>
  <c r="L34" i="71"/>
  <c r="K34" i="71"/>
  <c r="J34" i="71"/>
  <c r="I34" i="71"/>
  <c r="H34" i="71"/>
  <c r="G34" i="71"/>
  <c r="F34" i="71"/>
  <c r="E34" i="71"/>
  <c r="D34" i="71"/>
  <c r="C34" i="71"/>
  <c r="L25" i="71"/>
  <c r="K25" i="71"/>
  <c r="J25" i="71"/>
  <c r="I25" i="71"/>
  <c r="H25" i="71"/>
  <c r="G25" i="71"/>
  <c r="F25" i="71"/>
  <c r="E25" i="71"/>
  <c r="D25" i="71"/>
  <c r="C25" i="71"/>
  <c r="L14" i="71"/>
  <c r="K14" i="71"/>
  <c r="J14" i="71"/>
  <c r="I14" i="71"/>
  <c r="H14" i="71"/>
  <c r="G14" i="71"/>
  <c r="F14" i="71"/>
  <c r="E14" i="71"/>
  <c r="D14" i="71"/>
  <c r="C14" i="71"/>
  <c r="F16" i="72" l="1"/>
  <c r="D16" i="72"/>
  <c r="G16" i="72"/>
</calcChain>
</file>

<file path=xl/comments1.xml><?xml version="1.0" encoding="utf-8"?>
<comments xmlns="http://schemas.openxmlformats.org/spreadsheetml/2006/main">
  <authors>
    <author>高岡市</author>
  </authors>
  <commentList>
    <comment ref="M6" authorId="0">
      <text>
        <r>
          <rPr>
            <b/>
            <sz val="9"/>
            <color indexed="81"/>
            <rFont val="ＭＳ Ｐゴシック"/>
            <family val="3"/>
            <charset val="128"/>
          </rPr>
          <t>端数調整のため切り捨て</t>
        </r>
      </text>
    </comment>
    <comment ref="M15" authorId="0">
      <text>
        <r>
          <rPr>
            <b/>
            <sz val="9"/>
            <color indexed="81"/>
            <rFont val="ＭＳ Ｐゴシック"/>
            <family val="3"/>
            <charset val="128"/>
          </rPr>
          <t>1号の端数調整の結果を受けて調整のため+0.1</t>
        </r>
      </text>
    </comment>
    <comment ref="I19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調整のため切り捨て
</t>
        </r>
      </text>
    </comment>
    <comment ref="M23" authorId="0">
      <text>
        <r>
          <rPr>
            <b/>
            <sz val="9"/>
            <color indexed="81"/>
            <rFont val="ＭＳ Ｐゴシック"/>
            <family val="3"/>
            <charset val="128"/>
          </rPr>
          <t>端数調整のため切り捨て</t>
        </r>
      </text>
    </comment>
    <comment ref="I28" authorId="0">
      <text>
        <r>
          <rPr>
            <b/>
            <sz val="9"/>
            <color indexed="81"/>
            <rFont val="ＭＳ Ｐゴシック"/>
            <family val="3"/>
            <charset val="128"/>
          </rPr>
          <t>1号の端数調整を受けて+0.1</t>
        </r>
      </text>
    </comment>
    <comment ref="M28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5号の端数調整をうけて+0.1
</t>
        </r>
      </text>
    </comment>
  </commentList>
</comments>
</file>

<file path=xl/sharedStrings.xml><?xml version="1.0" encoding="utf-8"?>
<sst xmlns="http://schemas.openxmlformats.org/spreadsheetml/2006/main" count="431" uniqueCount="191">
  <si>
    <t>年度</t>
    <rPh sb="0" eb="2">
      <t>ネンド</t>
    </rPh>
    <phoneticPr fontId="2"/>
  </si>
  <si>
    <t>区分</t>
    <rPh sb="0" eb="2">
      <t>クブン</t>
    </rPh>
    <phoneticPr fontId="2"/>
  </si>
  <si>
    <t>計</t>
    <rPh sb="0" eb="1">
      <t>ケイ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</si>
  <si>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</si>
  <si>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</si>
  <si>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その他</t>
    <rPh sb="2" eb="3">
      <t>タ</t>
    </rPh>
    <phoneticPr fontId="2"/>
  </si>
  <si>
    <t>予算額</t>
    <rPh sb="0" eb="3">
      <t>ヨサンガク</t>
    </rPh>
    <phoneticPr fontId="2"/>
  </si>
  <si>
    <t>種別</t>
    <rPh sb="0" eb="2">
      <t>シュベツ</t>
    </rPh>
    <phoneticPr fontId="2"/>
  </si>
  <si>
    <t>交付金</t>
    <rPh sb="0" eb="3">
      <t>コウフキン</t>
    </rPh>
    <phoneticPr fontId="2"/>
  </si>
  <si>
    <t>金額</t>
    <rPh sb="0" eb="2">
      <t>キンガク</t>
    </rPh>
    <phoneticPr fontId="2"/>
  </si>
  <si>
    <t>償却資産</t>
    <rPh sb="0" eb="2">
      <t>ショウキャク</t>
    </rPh>
    <rPh sb="2" eb="4">
      <t>シサン</t>
    </rPh>
    <phoneticPr fontId="2"/>
  </si>
  <si>
    <t>土地</t>
    <rPh sb="0" eb="2">
      <t>トチ</t>
    </rPh>
    <phoneticPr fontId="2"/>
  </si>
  <si>
    <t>家屋</t>
    <rPh sb="0" eb="2">
      <t>カオク</t>
    </rPh>
    <phoneticPr fontId="2"/>
  </si>
  <si>
    <t>R元</t>
    <rPh sb="1" eb="2">
      <t>ガン</t>
    </rPh>
    <phoneticPr fontId="2"/>
  </si>
  <si>
    <t>均等割</t>
    <rPh sb="0" eb="3">
      <t>キントウワリ</t>
    </rPh>
    <phoneticPr fontId="2"/>
  </si>
  <si>
    <t>所得割</t>
    <rPh sb="0" eb="2">
      <t>ショトク</t>
    </rPh>
    <rPh sb="2" eb="3">
      <t>ワリ</t>
    </rPh>
    <phoneticPr fontId="2"/>
  </si>
  <si>
    <t>課税標準額</t>
    <rPh sb="0" eb="2">
      <t>カゼイ</t>
    </rPh>
    <rPh sb="2" eb="4">
      <t>ヒョウジュン</t>
    </rPh>
    <rPh sb="4" eb="5">
      <t>ガク</t>
    </rPh>
    <phoneticPr fontId="2"/>
  </si>
  <si>
    <t>税率</t>
    <rPh sb="0" eb="2">
      <t>ゼイリツ</t>
    </rPh>
    <phoneticPr fontId="2"/>
  </si>
  <si>
    <t>原動機付自転車</t>
    <rPh sb="0" eb="3">
      <t>ゲンドウキ</t>
    </rPh>
    <rPh sb="3" eb="4">
      <t>ツキ</t>
    </rPh>
    <rPh sb="4" eb="7">
      <t>ジテンシャ</t>
    </rPh>
    <phoneticPr fontId="2"/>
  </si>
  <si>
    <t>軽自動車</t>
    <rPh sb="0" eb="4">
      <t>ケイジドウシャ</t>
    </rPh>
    <phoneticPr fontId="2"/>
  </si>
  <si>
    <t>四輪乗用</t>
    <rPh sb="0" eb="2">
      <t>ヨンリン</t>
    </rPh>
    <rPh sb="2" eb="4">
      <t>ジョウヨウ</t>
    </rPh>
    <phoneticPr fontId="2"/>
  </si>
  <si>
    <t>営業用</t>
    <rPh sb="0" eb="3">
      <t>エイギョウヨウ</t>
    </rPh>
    <phoneticPr fontId="2"/>
  </si>
  <si>
    <t>自家用</t>
    <rPh sb="0" eb="3">
      <t>ジカヨウ</t>
    </rPh>
    <phoneticPr fontId="2"/>
  </si>
  <si>
    <t>農耕作業用</t>
    <rPh sb="0" eb="2">
      <t>ノウコウ</t>
    </rPh>
    <rPh sb="2" eb="5">
      <t>サギョウヨウ</t>
    </rPh>
    <phoneticPr fontId="2"/>
  </si>
  <si>
    <t>普通徴収</t>
    <rPh sb="0" eb="2">
      <t>フツウ</t>
    </rPh>
    <rPh sb="2" eb="4">
      <t>チョウシュウ</t>
    </rPh>
    <phoneticPr fontId="2"/>
  </si>
  <si>
    <t>年金
特別徴収</t>
    <rPh sb="0" eb="2">
      <t>ネンキン</t>
    </rPh>
    <rPh sb="3" eb="5">
      <t>トクベツ</t>
    </rPh>
    <rPh sb="5" eb="7">
      <t>チョウシュウ</t>
    </rPh>
    <phoneticPr fontId="2"/>
  </si>
  <si>
    <t>給与
特別徴収</t>
    <rPh sb="0" eb="2">
      <t>キュウヨ</t>
    </rPh>
    <rPh sb="3" eb="5">
      <t>トクベツ</t>
    </rPh>
    <rPh sb="5" eb="7">
      <t>チョウシュウ</t>
    </rPh>
    <phoneticPr fontId="2"/>
  </si>
  <si>
    <t>税額</t>
    <rPh sb="0" eb="2">
      <t>ゼイガク</t>
    </rPh>
    <phoneticPr fontId="2"/>
  </si>
  <si>
    <t>納税義務者数</t>
    <rPh sb="0" eb="2">
      <t>ノウゼイ</t>
    </rPh>
    <rPh sb="2" eb="5">
      <t>ギムシャ</t>
    </rPh>
    <rPh sb="5" eb="6">
      <t>スウ</t>
    </rPh>
    <phoneticPr fontId="2"/>
  </si>
  <si>
    <t>(単位：人・円)</t>
    <rPh sb="1" eb="3">
      <t>タンイ</t>
    </rPh>
    <rPh sb="4" eb="5">
      <t>ヒト</t>
    </rPh>
    <rPh sb="6" eb="7">
      <t>エン</t>
    </rPh>
    <phoneticPr fontId="2"/>
  </si>
  <si>
    <t>(ウ)　普通徴収、特別徴収別調定額（住民税）</t>
    <rPh sb="4" eb="6">
      <t>フツウ</t>
    </rPh>
    <rPh sb="6" eb="8">
      <t>チョウシュウ</t>
    </rPh>
    <rPh sb="9" eb="11">
      <t>トクベツ</t>
    </rPh>
    <rPh sb="11" eb="13">
      <t>チョウシュウ</t>
    </rPh>
    <rPh sb="13" eb="14">
      <t>ベツ</t>
    </rPh>
    <rPh sb="14" eb="17">
      <t>チョウテイガク</t>
    </rPh>
    <rPh sb="18" eb="21">
      <t>ジュウミンゼイ</t>
    </rPh>
    <phoneticPr fontId="2"/>
  </si>
  <si>
    <t>均等割・所得割の合算</t>
    <rPh sb="0" eb="3">
      <t>キントウワリ</t>
    </rPh>
    <rPh sb="4" eb="6">
      <t>ショトク</t>
    </rPh>
    <rPh sb="6" eb="7">
      <t>ワリ</t>
    </rPh>
    <rPh sb="8" eb="10">
      <t>ガッサン</t>
    </rPh>
    <phoneticPr fontId="2"/>
  </si>
  <si>
    <t>上記
以外</t>
    <rPh sb="0" eb="2">
      <t>ジョウキ</t>
    </rPh>
    <rPh sb="3" eb="5">
      <t>イガイ</t>
    </rPh>
    <phoneticPr fontId="2"/>
  </si>
  <si>
    <t>分離
課税分</t>
    <rPh sb="0" eb="2">
      <t>ブンリ</t>
    </rPh>
    <rPh sb="3" eb="5">
      <t>カゼイ</t>
    </rPh>
    <rPh sb="5" eb="6">
      <t>ブン</t>
    </rPh>
    <phoneticPr fontId="2"/>
  </si>
  <si>
    <t>所得割
のみの者</t>
    <rPh sb="0" eb="2">
      <t>ショトク</t>
    </rPh>
    <rPh sb="2" eb="3">
      <t>ワリ</t>
    </rPh>
    <rPh sb="7" eb="8">
      <t>モノ</t>
    </rPh>
    <phoneticPr fontId="2"/>
  </si>
  <si>
    <t>均等割
のみの者</t>
    <rPh sb="0" eb="3">
      <t>キントウワリ</t>
    </rPh>
    <rPh sb="7" eb="8">
      <t>モノ</t>
    </rPh>
    <phoneticPr fontId="2"/>
  </si>
  <si>
    <t>(イ)　年度別個人県民税調定額</t>
    <rPh sb="4" eb="6">
      <t>ネンド</t>
    </rPh>
    <rPh sb="6" eb="7">
      <t>ベツ</t>
    </rPh>
    <rPh sb="7" eb="9">
      <t>コジン</t>
    </rPh>
    <rPh sb="9" eb="12">
      <t>ケンミンゼイ</t>
    </rPh>
    <rPh sb="12" eb="15">
      <t>チョウテイガク</t>
    </rPh>
    <phoneticPr fontId="2"/>
  </si>
  <si>
    <t>(ア)　年度別個人市民税調定額</t>
    <rPh sb="4" eb="6">
      <t>ネンド</t>
    </rPh>
    <rPh sb="6" eb="7">
      <t>ベツ</t>
    </rPh>
    <rPh sb="7" eb="9">
      <t>コジン</t>
    </rPh>
    <rPh sb="9" eb="12">
      <t>シミンゼイ</t>
    </rPh>
    <rPh sb="12" eb="15">
      <t>チョウテイガク</t>
    </rPh>
    <phoneticPr fontId="2"/>
  </si>
  <si>
    <t>(1)　個人市民税及び個人県民税</t>
    <rPh sb="4" eb="6">
      <t>コジン</t>
    </rPh>
    <rPh sb="6" eb="9">
      <t>シミンゼイ</t>
    </rPh>
    <rPh sb="9" eb="10">
      <t>オヨ</t>
    </rPh>
    <rPh sb="11" eb="13">
      <t>コジン</t>
    </rPh>
    <rPh sb="13" eb="16">
      <t>ケンミンゼイ</t>
    </rPh>
    <phoneticPr fontId="2"/>
  </si>
  <si>
    <t>1　市民税</t>
    <rPh sb="2" eb="5">
      <t>シミンゼイ</t>
    </rPh>
    <phoneticPr fontId="2"/>
  </si>
  <si>
    <t>（単位：円）</t>
    <rPh sb="1" eb="3">
      <t>タンイ</t>
    </rPh>
    <rPh sb="4" eb="5">
      <t>エン</t>
    </rPh>
    <phoneticPr fontId="2"/>
  </si>
  <si>
    <t>9号</t>
    <rPh sb="1" eb="2">
      <t>ゴウ</t>
    </rPh>
    <phoneticPr fontId="2"/>
  </si>
  <si>
    <t>8号</t>
    <rPh sb="1" eb="2">
      <t>ゴウ</t>
    </rPh>
    <phoneticPr fontId="2"/>
  </si>
  <si>
    <t>7号</t>
    <rPh sb="1" eb="2">
      <t>ゴウ</t>
    </rPh>
    <phoneticPr fontId="2"/>
  </si>
  <si>
    <t>6号</t>
    <rPh sb="1" eb="2">
      <t>ゴウ</t>
    </rPh>
    <phoneticPr fontId="2"/>
  </si>
  <si>
    <t>5号</t>
    <rPh sb="1" eb="2">
      <t>ゴウ</t>
    </rPh>
    <phoneticPr fontId="2"/>
  </si>
  <si>
    <t>4号</t>
    <rPh sb="1" eb="2">
      <t>ゴウ</t>
    </rPh>
    <phoneticPr fontId="2"/>
  </si>
  <si>
    <t>3号</t>
    <rPh sb="1" eb="2">
      <t>ゴウ</t>
    </rPh>
    <phoneticPr fontId="2"/>
  </si>
  <si>
    <t>2号</t>
    <rPh sb="1" eb="2">
      <t>ゴウ</t>
    </rPh>
    <phoneticPr fontId="2"/>
  </si>
  <si>
    <t>1号</t>
    <rPh sb="1" eb="2">
      <t>ゴウ</t>
    </rPh>
    <phoneticPr fontId="2"/>
  </si>
  <si>
    <t>構成比</t>
    <rPh sb="0" eb="3">
      <t>コウセイヒ</t>
    </rPh>
    <phoneticPr fontId="2"/>
  </si>
  <si>
    <t>法人数</t>
    <rPh sb="0" eb="3">
      <t>ホウジンスウ</t>
    </rPh>
    <phoneticPr fontId="2"/>
  </si>
  <si>
    <t>号　　数</t>
    <rPh sb="0" eb="1">
      <t>ゴウ</t>
    </rPh>
    <rPh sb="3" eb="4">
      <t>スウ</t>
    </rPh>
    <phoneticPr fontId="2"/>
  </si>
  <si>
    <t>法人
税割</t>
    <rPh sb="0" eb="2">
      <t>ホウジン</t>
    </rPh>
    <rPh sb="3" eb="4">
      <t>ゼイ</t>
    </rPh>
    <rPh sb="4" eb="5">
      <t>ワリ</t>
    </rPh>
    <phoneticPr fontId="2"/>
  </si>
  <si>
    <t>過年度</t>
    <rPh sb="0" eb="3">
      <t>カネンド</t>
    </rPh>
    <phoneticPr fontId="2"/>
  </si>
  <si>
    <t>現年度</t>
    <rPh sb="0" eb="3">
      <t>ゲンネンド</t>
    </rPh>
    <phoneticPr fontId="2"/>
  </si>
  <si>
    <t>平成30年度</t>
    <rPh sb="0" eb="2">
      <t>ヘイセイ</t>
    </rPh>
    <rPh sb="4" eb="6">
      <t>ネンド</t>
    </rPh>
    <phoneticPr fontId="2"/>
  </si>
  <si>
    <t>平成29年度</t>
    <rPh sb="0" eb="2">
      <t>ヘイセイ</t>
    </rPh>
    <rPh sb="4" eb="6">
      <t>ネンド</t>
    </rPh>
    <phoneticPr fontId="2"/>
  </si>
  <si>
    <t>(ア)　年度別調定額</t>
    <rPh sb="4" eb="6">
      <t>ネンド</t>
    </rPh>
    <rPh sb="6" eb="7">
      <t>ベツ</t>
    </rPh>
    <rPh sb="7" eb="10">
      <t>チョウテイガク</t>
    </rPh>
    <phoneticPr fontId="2"/>
  </si>
  <si>
    <t>(2)　法人市民税</t>
    <rPh sb="4" eb="6">
      <t>ホウジン</t>
    </rPh>
    <rPh sb="6" eb="9">
      <t>シミンゼイ</t>
    </rPh>
    <phoneticPr fontId="2"/>
  </si>
  <si>
    <t>納税人員</t>
    <rPh sb="0" eb="2">
      <t>ノウゼイ</t>
    </rPh>
    <rPh sb="2" eb="4">
      <t>ジンイン</t>
    </rPh>
    <phoneticPr fontId="2"/>
  </si>
  <si>
    <t>課税標準額</t>
    <rPh sb="0" eb="5">
      <t>カゼイヒョウジュンガク</t>
    </rPh>
    <phoneticPr fontId="2"/>
  </si>
  <si>
    <t>比</t>
    <rPh sb="0" eb="1">
      <t>ヒ</t>
    </rPh>
    <phoneticPr fontId="2"/>
  </si>
  <si>
    <t>法人</t>
    <rPh sb="0" eb="2">
      <t>ホウジン</t>
    </rPh>
    <phoneticPr fontId="2"/>
  </si>
  <si>
    <t>個人</t>
    <rPh sb="0" eb="2">
      <t>コジン</t>
    </rPh>
    <phoneticPr fontId="2"/>
  </si>
  <si>
    <t>（単位：円・％・人）</t>
    <rPh sb="8" eb="9">
      <t>ヒト</t>
    </rPh>
    <phoneticPr fontId="2"/>
  </si>
  <si>
    <t>調定額</t>
    <rPh sb="0" eb="3">
      <t>チョウテイガク</t>
    </rPh>
    <phoneticPr fontId="2"/>
  </si>
  <si>
    <t>内訳</t>
    <rPh sb="0" eb="2">
      <t>ウチワケ</t>
    </rPh>
    <phoneticPr fontId="2"/>
  </si>
  <si>
    <t>（単位：人・円）</t>
    <rPh sb="1" eb="3">
      <t>タンイ</t>
    </rPh>
    <rPh sb="4" eb="5">
      <t>ヒト</t>
    </rPh>
    <rPh sb="6" eb="7">
      <t>エン</t>
    </rPh>
    <phoneticPr fontId="2"/>
  </si>
  <si>
    <t>2　固定資産税</t>
    <rPh sb="2" eb="4">
      <t>コテイ</t>
    </rPh>
    <rPh sb="4" eb="7">
      <t>シサンゼイ</t>
    </rPh>
    <phoneticPr fontId="2"/>
  </si>
  <si>
    <t>人員</t>
    <rPh sb="0" eb="2">
      <t>ジンイン</t>
    </rPh>
    <phoneticPr fontId="2"/>
  </si>
  <si>
    <t>令和元年度</t>
    <rPh sb="0" eb="2">
      <t>レイワ</t>
    </rPh>
    <rPh sb="2" eb="3">
      <t>ゲン</t>
    </rPh>
    <rPh sb="3" eb="5">
      <t>ネンド</t>
    </rPh>
    <phoneticPr fontId="2"/>
  </si>
  <si>
    <t>（単位：人・円）</t>
    <rPh sb="1" eb="3">
      <t>タンイ</t>
    </rPh>
    <rPh sb="4" eb="5">
      <t>ニン</t>
    </rPh>
    <rPh sb="6" eb="7">
      <t>エン</t>
    </rPh>
    <phoneticPr fontId="2"/>
  </si>
  <si>
    <t>差引増減</t>
    <rPh sb="0" eb="2">
      <t>サシヒキ</t>
    </rPh>
    <rPh sb="2" eb="4">
      <t>ゾウゲン</t>
    </rPh>
    <phoneticPr fontId="2"/>
  </si>
  <si>
    <t>計(B)</t>
    <rPh sb="0" eb="1">
      <t>ケイ</t>
    </rPh>
    <phoneticPr fontId="2"/>
  </si>
  <si>
    <t>賦課修更正</t>
    <rPh sb="0" eb="2">
      <t>フカ</t>
    </rPh>
    <rPh sb="2" eb="3">
      <t>シュウ</t>
    </rPh>
    <rPh sb="3" eb="5">
      <t>コウセイ</t>
    </rPh>
    <phoneticPr fontId="2"/>
  </si>
  <si>
    <t>過年度随時賦課分</t>
    <rPh sb="0" eb="3">
      <t>カネンド</t>
    </rPh>
    <rPh sb="3" eb="5">
      <t>ズイジ</t>
    </rPh>
    <rPh sb="5" eb="7">
      <t>フカ</t>
    </rPh>
    <rPh sb="7" eb="8">
      <t>ブン</t>
    </rPh>
    <phoneticPr fontId="2"/>
  </si>
  <si>
    <t>増額分</t>
    <rPh sb="0" eb="2">
      <t>ゾウガク</t>
    </rPh>
    <rPh sb="2" eb="3">
      <t>ブン</t>
    </rPh>
    <phoneticPr fontId="2"/>
  </si>
  <si>
    <t>計(A)</t>
    <rPh sb="0" eb="1">
      <t>ケイ</t>
    </rPh>
    <phoneticPr fontId="2"/>
  </si>
  <si>
    <t>(公共用道路等)</t>
    <rPh sb="1" eb="3">
      <t>コウキョウ</t>
    </rPh>
    <rPh sb="3" eb="4">
      <t>ヨウ</t>
    </rPh>
    <rPh sb="4" eb="6">
      <t>ドウロ</t>
    </rPh>
    <rPh sb="6" eb="7">
      <t>トウ</t>
    </rPh>
    <phoneticPr fontId="2"/>
  </si>
  <si>
    <t>地方税法第348条第2項</t>
    <rPh sb="0" eb="3">
      <t>チホウゼイ</t>
    </rPh>
    <rPh sb="3" eb="4">
      <t>ホウ</t>
    </rPh>
    <rPh sb="4" eb="5">
      <t>ダイ</t>
    </rPh>
    <rPh sb="8" eb="9">
      <t>ジョウ</t>
    </rPh>
    <rPh sb="9" eb="10">
      <t>ダイ</t>
    </rPh>
    <rPh sb="11" eb="12">
      <t>コウ</t>
    </rPh>
    <phoneticPr fontId="2"/>
  </si>
  <si>
    <t xml:space="preserve">  （生保・災害等）</t>
  </si>
  <si>
    <t>市条例第54条第1項</t>
    <rPh sb="0" eb="1">
      <t>シ</t>
    </rPh>
    <rPh sb="1" eb="3">
      <t>ジョウレイ</t>
    </rPh>
    <rPh sb="3" eb="4">
      <t>ダイ</t>
    </rPh>
    <rPh sb="6" eb="7">
      <t>ジョウ</t>
    </rPh>
    <rPh sb="7" eb="8">
      <t>ダイ</t>
    </rPh>
    <rPh sb="9" eb="10">
      <t>コウ</t>
    </rPh>
    <phoneticPr fontId="2"/>
  </si>
  <si>
    <t>（単位：件・円）</t>
    <rPh sb="1" eb="3">
      <t>タンイ</t>
    </rPh>
    <rPh sb="4" eb="5">
      <t>ケン</t>
    </rPh>
    <rPh sb="6" eb="7">
      <t>エン</t>
    </rPh>
    <phoneticPr fontId="2"/>
  </si>
  <si>
    <t>減額分</t>
    <rPh sb="0" eb="3">
      <t>ゲンガクブン</t>
    </rPh>
    <phoneticPr fontId="2"/>
  </si>
  <si>
    <t>二輪の小型</t>
    <rPh sb="0" eb="2">
      <t>ニリン</t>
    </rPh>
    <rPh sb="3" eb="5">
      <t>コガタ</t>
    </rPh>
    <phoneticPr fontId="2"/>
  </si>
  <si>
    <t>小型特殊</t>
    <rPh sb="0" eb="2">
      <t>コガタ</t>
    </rPh>
    <rPh sb="2" eb="4">
      <t>トクシュ</t>
    </rPh>
    <phoneticPr fontId="2"/>
  </si>
  <si>
    <t>雪上走行車</t>
    <rPh sb="0" eb="2">
      <t>セツジョウ</t>
    </rPh>
    <rPh sb="2" eb="4">
      <t>ソウコウ</t>
    </rPh>
    <rPh sb="4" eb="5">
      <t>シャ</t>
    </rPh>
    <phoneticPr fontId="2"/>
  </si>
  <si>
    <t>四輪貨物</t>
    <rPh sb="0" eb="2">
      <t>ヨンリン</t>
    </rPh>
    <rPh sb="2" eb="4">
      <t>カモツ</t>
    </rPh>
    <phoneticPr fontId="2"/>
  </si>
  <si>
    <t>三輪</t>
    <rPh sb="0" eb="2">
      <t>サンリン</t>
    </rPh>
    <phoneticPr fontId="2"/>
  </si>
  <si>
    <t>二輪</t>
    <rPh sb="0" eb="2">
      <t>ニリン</t>
    </rPh>
    <phoneticPr fontId="2"/>
  </si>
  <si>
    <t>四輪未満</t>
    <rPh sb="0" eb="2">
      <t>ヨンリン</t>
    </rPh>
    <rPh sb="2" eb="4">
      <t>ミマン</t>
    </rPh>
    <phoneticPr fontId="2"/>
  </si>
  <si>
    <t>台数</t>
    <rPh sb="0" eb="1">
      <t>ダイ</t>
    </rPh>
    <rPh sb="1" eb="2">
      <t>スウ</t>
    </rPh>
    <phoneticPr fontId="2"/>
  </si>
  <si>
    <t>(単位：台・円）</t>
    <rPh sb="1" eb="3">
      <t>タンイ</t>
    </rPh>
    <rPh sb="4" eb="5">
      <t>ダイ</t>
    </rPh>
    <rPh sb="6" eb="7">
      <t>エン</t>
    </rPh>
    <phoneticPr fontId="2"/>
  </si>
  <si>
    <t>（ア）　年度別調定額（現年度分）</t>
    <rPh sb="4" eb="6">
      <t>ネンド</t>
    </rPh>
    <rPh sb="6" eb="7">
      <t>ベツ</t>
    </rPh>
    <rPh sb="7" eb="10">
      <t>チョウテイガク</t>
    </rPh>
    <rPh sb="11" eb="14">
      <t>ゲンネンド</t>
    </rPh>
    <rPh sb="14" eb="15">
      <t>ブン</t>
    </rPh>
    <phoneticPr fontId="2"/>
  </si>
  <si>
    <t>ミニカー</t>
  </si>
  <si>
    <t>125cc</t>
  </si>
  <si>
    <t>90cc</t>
  </si>
  <si>
    <t>50cc</t>
  </si>
  <si>
    <t>減</t>
    <rPh sb="0" eb="1">
      <t>ゲン</t>
    </rPh>
    <phoneticPr fontId="2"/>
  </si>
  <si>
    <t>増</t>
    <rPh sb="0" eb="1">
      <t>ゾウ</t>
    </rPh>
    <phoneticPr fontId="2"/>
  </si>
  <si>
    <t>修更正</t>
    <rPh sb="0" eb="1">
      <t>シュウ</t>
    </rPh>
    <rPh sb="1" eb="3">
      <t>コウセイ</t>
    </rPh>
    <phoneticPr fontId="2"/>
  </si>
  <si>
    <t>当初調定</t>
    <rPh sb="0" eb="2">
      <t>トウショ</t>
    </rPh>
    <rPh sb="2" eb="4">
      <t>チョウテイ</t>
    </rPh>
    <phoneticPr fontId="2"/>
  </si>
  <si>
    <t>車種別</t>
    <rPh sb="0" eb="3">
      <t>シャシュベツ</t>
    </rPh>
    <phoneticPr fontId="2"/>
  </si>
  <si>
    <t>(単位：台・円)</t>
    <rPh sb="1" eb="3">
      <t>タンイ</t>
    </rPh>
    <rPh sb="4" eb="5">
      <t>ダイ</t>
    </rPh>
    <rPh sb="6" eb="7">
      <t>エン</t>
    </rPh>
    <phoneticPr fontId="2"/>
  </si>
  <si>
    <t>H29</t>
    <phoneticPr fontId="2"/>
  </si>
  <si>
    <t>(単位：円・％)</t>
    <rPh sb="1" eb="3">
      <t>タンイ</t>
    </rPh>
    <rPh sb="4" eb="5">
      <t>エン</t>
    </rPh>
    <phoneticPr fontId="2"/>
  </si>
  <si>
    <t>5　鉱産税</t>
    <rPh sb="2" eb="4">
      <t>コウサン</t>
    </rPh>
    <rPh sb="4" eb="5">
      <t>ゼイ</t>
    </rPh>
    <phoneticPr fontId="2"/>
  </si>
  <si>
    <t>売渡本数</t>
    <rPh sb="0" eb="2">
      <t>ウリワタシ</t>
    </rPh>
    <rPh sb="2" eb="4">
      <t>ホンスウ</t>
    </rPh>
    <phoneticPr fontId="2"/>
  </si>
  <si>
    <t>旧三級品</t>
    <rPh sb="0" eb="1">
      <t>キュウ</t>
    </rPh>
    <rPh sb="1" eb="3">
      <t>サンキュウ</t>
    </rPh>
    <rPh sb="3" eb="4">
      <t>ヒン</t>
    </rPh>
    <phoneticPr fontId="2"/>
  </si>
  <si>
    <t>旧三級品以外</t>
    <rPh sb="0" eb="1">
      <t>キュウ</t>
    </rPh>
    <rPh sb="1" eb="2">
      <t>サン</t>
    </rPh>
    <rPh sb="2" eb="3">
      <t>キュウ</t>
    </rPh>
    <rPh sb="3" eb="4">
      <t>ヒン</t>
    </rPh>
    <rPh sb="4" eb="6">
      <t>イガイ</t>
    </rPh>
    <phoneticPr fontId="2"/>
  </si>
  <si>
    <t>(単位：本・円)</t>
    <rPh sb="1" eb="3">
      <t>タンイ</t>
    </rPh>
    <rPh sb="4" eb="5">
      <t>ホン</t>
    </rPh>
    <rPh sb="6" eb="7">
      <t>エン</t>
    </rPh>
    <phoneticPr fontId="2"/>
  </si>
  <si>
    <t>4　市たばこ税</t>
    <rPh sb="2" eb="3">
      <t>シ</t>
    </rPh>
    <rPh sb="6" eb="7">
      <t>ゼイ</t>
    </rPh>
    <phoneticPr fontId="2"/>
  </si>
  <si>
    <t>射水市</t>
    <rPh sb="0" eb="2">
      <t>イミズ</t>
    </rPh>
    <rPh sb="2" eb="3">
      <t>シ</t>
    </rPh>
    <phoneticPr fontId="2"/>
  </si>
  <si>
    <t>高岡市</t>
    <rPh sb="0" eb="3">
      <t>タカオカシ</t>
    </rPh>
    <phoneticPr fontId="2"/>
  </si>
  <si>
    <t>射水市</t>
  </si>
  <si>
    <t>高岡市</t>
  </si>
  <si>
    <t>備考</t>
    <rPh sb="0" eb="2">
      <t>ビコウ</t>
    </rPh>
    <phoneticPr fontId="2"/>
  </si>
  <si>
    <t>配分額</t>
    <rPh sb="0" eb="2">
      <t>ハイブン</t>
    </rPh>
    <rPh sb="2" eb="3">
      <t>ガク</t>
    </rPh>
    <phoneticPr fontId="2"/>
  </si>
  <si>
    <t>（単位：円・％）</t>
    <rPh sb="1" eb="3">
      <t>タンイ</t>
    </rPh>
    <rPh sb="4" eb="5">
      <t>エン</t>
    </rPh>
    <phoneticPr fontId="2"/>
  </si>
  <si>
    <t>7　特別とん譲与税</t>
    <rPh sb="2" eb="4">
      <t>トクベツ</t>
    </rPh>
    <rPh sb="6" eb="8">
      <t>ジョウヨ</t>
    </rPh>
    <rPh sb="8" eb="9">
      <t>ゼイ</t>
    </rPh>
    <phoneticPr fontId="2"/>
  </si>
  <si>
    <t>1人につき　150円</t>
    <rPh sb="1" eb="2">
      <t>リ</t>
    </rPh>
    <rPh sb="9" eb="10">
      <t>エン</t>
    </rPh>
    <phoneticPr fontId="2"/>
  </si>
  <si>
    <t>入湯人員</t>
    <rPh sb="0" eb="2">
      <t>ニュウトウ</t>
    </rPh>
    <rPh sb="2" eb="4">
      <t>ジンイン</t>
    </rPh>
    <phoneticPr fontId="2"/>
  </si>
  <si>
    <t>6　入湯税</t>
    <rPh sb="2" eb="4">
      <t>ニュウトウ</t>
    </rPh>
    <rPh sb="4" eb="5">
      <t>ゼイ</t>
    </rPh>
    <phoneticPr fontId="2"/>
  </si>
  <si>
    <t>H29</t>
  </si>
  <si>
    <t>H30</t>
  </si>
  <si>
    <t>令和元年度</t>
    <rPh sb="0" eb="2">
      <t>レイワ</t>
    </rPh>
    <rPh sb="2" eb="4">
      <t>ガンネン</t>
    </rPh>
    <rPh sb="4" eb="5">
      <t>ド</t>
    </rPh>
    <phoneticPr fontId="2"/>
  </si>
  <si>
    <t>減免申請</t>
    <rPh sb="0" eb="2">
      <t>ゲンメン</t>
    </rPh>
    <rPh sb="2" eb="4">
      <t>シンセイ</t>
    </rPh>
    <phoneticPr fontId="2"/>
  </si>
  <si>
    <t>所得等の修更正及び
特徴からの繰入</t>
    <rPh sb="0" eb="2">
      <t>ショトク</t>
    </rPh>
    <rPh sb="2" eb="3">
      <t>トウ</t>
    </rPh>
    <rPh sb="4" eb="5">
      <t>シュウ</t>
    </rPh>
    <rPh sb="5" eb="7">
      <t>コウセイ</t>
    </rPh>
    <rPh sb="7" eb="8">
      <t>オヨ</t>
    </rPh>
    <rPh sb="10" eb="12">
      <t>トクチョウ</t>
    </rPh>
    <rPh sb="15" eb="17">
      <t>クリイレ</t>
    </rPh>
    <phoneticPr fontId="2"/>
  </si>
  <si>
    <t>年金特別徴収</t>
    <rPh sb="0" eb="2">
      <t>ネンキン</t>
    </rPh>
    <rPh sb="2" eb="4">
      <t>トクベツ</t>
    </rPh>
    <rPh sb="4" eb="6">
      <t>チョウシュウ</t>
    </rPh>
    <phoneticPr fontId="2"/>
  </si>
  <si>
    <t>分離退職所得分</t>
    <rPh sb="0" eb="2">
      <t>ブンリ</t>
    </rPh>
    <rPh sb="2" eb="4">
      <t>タイショク</t>
    </rPh>
    <rPh sb="4" eb="6">
      <t>ショトク</t>
    </rPh>
    <rPh sb="6" eb="7">
      <t>ブン</t>
    </rPh>
    <phoneticPr fontId="2"/>
  </si>
  <si>
    <t>給与特別徴収</t>
    <rPh sb="0" eb="2">
      <t>キュウヨ</t>
    </rPh>
    <rPh sb="2" eb="4">
      <t>トクベツ</t>
    </rPh>
    <rPh sb="4" eb="6">
      <t>チョウシュウ</t>
    </rPh>
    <phoneticPr fontId="2"/>
  </si>
  <si>
    <t>過年度分</t>
    <rPh sb="0" eb="3">
      <t>カネンド</t>
    </rPh>
    <rPh sb="3" eb="4">
      <t>ブン</t>
    </rPh>
    <phoneticPr fontId="2"/>
  </si>
  <si>
    <t>所得割</t>
    <rPh sb="0" eb="3">
      <t>ショトクワリ</t>
    </rPh>
    <phoneticPr fontId="2"/>
  </si>
  <si>
    <t>県民税</t>
    <rPh sb="0" eb="3">
      <t>ケンミンゼイ</t>
    </rPh>
    <phoneticPr fontId="2"/>
  </si>
  <si>
    <t>市民税</t>
    <rPh sb="0" eb="3">
      <t>シミンゼイ</t>
    </rPh>
    <phoneticPr fontId="2"/>
  </si>
  <si>
    <t>法人均等割額</t>
    <rPh sb="0" eb="2">
      <t>ホウジン</t>
    </rPh>
    <rPh sb="2" eb="5">
      <t>キントウワ</t>
    </rPh>
    <rPh sb="5" eb="6">
      <t>ガク</t>
    </rPh>
    <phoneticPr fontId="2"/>
  </si>
  <si>
    <t>法人数</t>
    <rPh sb="0" eb="2">
      <t>ホウジン</t>
    </rPh>
    <rPh sb="2" eb="3">
      <t>スウ</t>
    </rPh>
    <phoneticPr fontId="2"/>
  </si>
  <si>
    <t>平 成 29 年 度</t>
    <rPh sb="0" eb="1">
      <t>ヒラ</t>
    </rPh>
    <rPh sb="2" eb="3">
      <t>シゲル</t>
    </rPh>
    <rPh sb="7" eb="8">
      <t>トシ</t>
    </rPh>
    <rPh sb="9" eb="10">
      <t>ド</t>
    </rPh>
    <phoneticPr fontId="2"/>
  </si>
  <si>
    <t>（単位：社・円・％）</t>
    <rPh sb="1" eb="3">
      <t>タンイ</t>
    </rPh>
    <rPh sb="4" eb="5">
      <t>シャ</t>
    </rPh>
    <rPh sb="6" eb="7">
      <t>エン</t>
    </rPh>
    <phoneticPr fontId="2"/>
  </si>
  <si>
    <t>（単位：社・円）</t>
    <rPh sb="1" eb="3">
      <t>タンイ</t>
    </rPh>
    <rPh sb="4" eb="5">
      <t>シャ</t>
    </rPh>
    <rPh sb="6" eb="7">
      <t>エン</t>
    </rPh>
    <phoneticPr fontId="2"/>
  </si>
  <si>
    <t>税割額納税
法人平均</t>
    <rPh sb="0" eb="1">
      <t>ゼイ</t>
    </rPh>
    <rPh sb="1" eb="2">
      <t>ワ</t>
    </rPh>
    <rPh sb="2" eb="3">
      <t>ガク</t>
    </rPh>
    <rPh sb="3" eb="5">
      <t>ノウゼイ</t>
    </rPh>
    <rPh sb="6" eb="8">
      <t>ホウジン</t>
    </rPh>
    <rPh sb="8" eb="10">
      <t>ヘイキン</t>
    </rPh>
    <phoneticPr fontId="2"/>
  </si>
  <si>
    <t>現年度法人
税割調定額</t>
    <rPh sb="0" eb="1">
      <t>ゲン</t>
    </rPh>
    <rPh sb="1" eb="3">
      <t>ネンド</t>
    </rPh>
    <rPh sb="3" eb="5">
      <t>ホウジン</t>
    </rPh>
    <rPh sb="6" eb="7">
      <t>セ</t>
    </rPh>
    <rPh sb="7" eb="8">
      <t>ワリ</t>
    </rPh>
    <rPh sb="8" eb="11">
      <t>チョウテイガク</t>
    </rPh>
    <phoneticPr fontId="2"/>
  </si>
  <si>
    <t>法人税割額
納税法人数</t>
    <rPh sb="0" eb="3">
      <t>ホウジンゼイ</t>
    </rPh>
    <rPh sb="3" eb="4">
      <t>ワリ</t>
    </rPh>
    <rPh sb="4" eb="5">
      <t>ガク</t>
    </rPh>
    <rPh sb="6" eb="8">
      <t>ノウゼイ</t>
    </rPh>
    <rPh sb="8" eb="11">
      <t>ホウジンスウ</t>
    </rPh>
    <phoneticPr fontId="2"/>
  </si>
  <si>
    <t>平 成 30 年 度</t>
    <rPh sb="0" eb="1">
      <t>ヒラ</t>
    </rPh>
    <rPh sb="2" eb="3">
      <t>シゲル</t>
    </rPh>
    <rPh sb="7" eb="8">
      <t>トシ</t>
    </rPh>
    <rPh sb="9" eb="10">
      <t>ド</t>
    </rPh>
    <phoneticPr fontId="2"/>
  </si>
  <si>
    <t>3　軽自動車税</t>
    <rPh sb="2" eb="6">
      <t>ケイジドウシャ</t>
    </rPh>
    <rPh sb="6" eb="7">
      <t>ゼイ</t>
    </rPh>
    <phoneticPr fontId="2"/>
  </si>
  <si>
    <r>
      <t xml:space="preserve">環境性能割
</t>
    </r>
    <r>
      <rPr>
        <sz val="6"/>
        <rFont val="ＭＳ 明朝"/>
        <family val="1"/>
        <charset val="128"/>
      </rPr>
      <t>（令和元年10月～）</t>
    </r>
    <rPh sb="0" eb="2">
      <t>カンキョウ</t>
    </rPh>
    <rPh sb="2" eb="4">
      <t>セイノウ</t>
    </rPh>
    <rPh sb="4" eb="5">
      <t>ワリ</t>
    </rPh>
    <rPh sb="7" eb="9">
      <t>レイワ</t>
    </rPh>
    <rPh sb="9" eb="11">
      <t>ガンネン</t>
    </rPh>
    <rPh sb="13" eb="14">
      <t>ガツ</t>
    </rPh>
    <phoneticPr fontId="2"/>
  </si>
  <si>
    <t>－</t>
    <phoneticPr fontId="2"/>
  </si>
  <si>
    <t>R２</t>
    <phoneticPr fontId="2"/>
  </si>
  <si>
    <t>増減件数</t>
    <rPh sb="0" eb="2">
      <t>ゾウゲン</t>
    </rPh>
    <rPh sb="2" eb="4">
      <t>ケンスウ</t>
    </rPh>
    <phoneticPr fontId="2"/>
  </si>
  <si>
    <t>R元</t>
    <rPh sb="1" eb="2">
      <t>ゲン</t>
    </rPh>
    <phoneticPr fontId="2"/>
  </si>
  <si>
    <t>令和２年度</t>
    <rPh sb="0" eb="2">
      <t>レイワ</t>
    </rPh>
    <rPh sb="3" eb="5">
      <t>ネンド</t>
    </rPh>
    <phoneticPr fontId="2"/>
  </si>
  <si>
    <t>令和２年度</t>
    <rPh sb="0" eb="2">
      <t>レイワ</t>
    </rPh>
    <rPh sb="3" eb="5">
      <t>ネンド</t>
    </rPh>
    <rPh sb="4" eb="5">
      <t>ド</t>
    </rPh>
    <phoneticPr fontId="2"/>
  </si>
  <si>
    <t>令 和 ２ 年 度</t>
    <rPh sb="0" eb="1">
      <t>レイ</t>
    </rPh>
    <rPh sb="2" eb="3">
      <t>ワ</t>
    </rPh>
    <rPh sb="6" eb="7">
      <t>トシ</t>
    </rPh>
    <rPh sb="8" eb="9">
      <t>ド</t>
    </rPh>
    <phoneticPr fontId="2"/>
  </si>
  <si>
    <t>Ⅱ　令和３年度税目別課税標準及び調定額</t>
    <rPh sb="2" eb="4">
      <t>レイワ</t>
    </rPh>
    <rPh sb="5" eb="6">
      <t>ネン</t>
    </rPh>
    <rPh sb="6" eb="7">
      <t>ド</t>
    </rPh>
    <rPh sb="7" eb="9">
      <t>ゼイモク</t>
    </rPh>
    <rPh sb="9" eb="10">
      <t>ベツ</t>
    </rPh>
    <rPh sb="10" eb="12">
      <t>カゼイ</t>
    </rPh>
    <rPh sb="12" eb="14">
      <t>ヒョウジュン</t>
    </rPh>
    <rPh sb="14" eb="15">
      <t>オヨ</t>
    </rPh>
    <rPh sb="16" eb="19">
      <t>チョウテイガク</t>
    </rPh>
    <phoneticPr fontId="2"/>
  </si>
  <si>
    <t>令和元年度</t>
    <rPh sb="0" eb="2">
      <t>レイワ</t>
    </rPh>
    <rPh sb="2" eb="3">
      <t>モト</t>
    </rPh>
    <rPh sb="3" eb="5">
      <t>ネンド</t>
    </rPh>
    <phoneticPr fontId="2"/>
  </si>
  <si>
    <t>令和３年度</t>
    <rPh sb="0" eb="2">
      <t>レイワ</t>
    </rPh>
    <rPh sb="3" eb="5">
      <t>ネンド</t>
    </rPh>
    <phoneticPr fontId="2"/>
  </si>
  <si>
    <t>令和２年度</t>
    <phoneticPr fontId="2"/>
  </si>
  <si>
    <t>令和３年度</t>
    <phoneticPr fontId="2"/>
  </si>
  <si>
    <t>(エ)　令和３年度住民税の増減額（３月末累計－６月当初）</t>
    <rPh sb="4" eb="6">
      <t>レイワ</t>
    </rPh>
    <rPh sb="7" eb="9">
      <t>ネンド</t>
    </rPh>
    <rPh sb="9" eb="12">
      <t>ジュウミンゼイ</t>
    </rPh>
    <rPh sb="13" eb="16">
      <t>ゾウゲンガク</t>
    </rPh>
    <rPh sb="18" eb="20">
      <t>ガツマツ</t>
    </rPh>
    <rPh sb="20" eb="22">
      <t>ルイケイ</t>
    </rPh>
    <rPh sb="24" eb="25">
      <t>ガツ</t>
    </rPh>
    <rPh sb="25" eb="27">
      <t>トウショ</t>
    </rPh>
    <phoneticPr fontId="2"/>
  </si>
  <si>
    <t>令和元年度</t>
    <rPh sb="0" eb="2">
      <t>レ</t>
    </rPh>
    <rPh sb="2" eb="4">
      <t>ガンネン</t>
    </rPh>
    <rPh sb="4" eb="5">
      <t>ド</t>
    </rPh>
    <phoneticPr fontId="2"/>
  </si>
  <si>
    <t>令和２年度</t>
    <rPh sb="0" eb="2">
      <t>レ</t>
    </rPh>
    <rPh sb="3" eb="5">
      <t>ネンド</t>
    </rPh>
    <phoneticPr fontId="2"/>
  </si>
  <si>
    <t>令和３年度</t>
    <rPh sb="0" eb="2">
      <t>レ</t>
    </rPh>
    <rPh sb="3" eb="5">
      <t>ネンド</t>
    </rPh>
    <phoneticPr fontId="2"/>
  </si>
  <si>
    <t>令 和 ３ 年 度</t>
    <rPh sb="0" eb="1">
      <t>レイ</t>
    </rPh>
    <rPh sb="2" eb="3">
      <t>ワ</t>
    </rPh>
    <rPh sb="6" eb="7">
      <t>トシ</t>
    </rPh>
    <rPh sb="8" eb="9">
      <t>ド</t>
    </rPh>
    <phoneticPr fontId="2"/>
  </si>
  <si>
    <t>（単位：社・円）</t>
    <phoneticPr fontId="2"/>
  </si>
  <si>
    <t>令和３年度</t>
    <rPh sb="0" eb="2">
      <t>レイワ</t>
    </rPh>
    <rPh sb="3" eb="5">
      <t>ネンド</t>
    </rPh>
    <rPh sb="4" eb="5">
      <t>ド</t>
    </rPh>
    <phoneticPr fontId="2"/>
  </si>
  <si>
    <t>(イ)　個人と法人の負担状況（令和３年度）</t>
    <rPh sb="15" eb="17">
      <t>レイワ</t>
    </rPh>
    <phoneticPr fontId="2"/>
  </si>
  <si>
    <t>R３</t>
    <phoneticPr fontId="2"/>
  </si>
  <si>
    <t>(ウ）　固定資産税の増減額（令和３年度）</t>
    <rPh sb="4" eb="6">
      <t>コテイ</t>
    </rPh>
    <rPh sb="6" eb="9">
      <t>シサンゼイ</t>
    </rPh>
    <rPh sb="10" eb="13">
      <t>ゾウゲンガク</t>
    </rPh>
    <rPh sb="14" eb="15">
      <t>レイ</t>
    </rPh>
    <rPh sb="15" eb="16">
      <t>カズ</t>
    </rPh>
    <rPh sb="17" eb="18">
      <t>ネン</t>
    </rPh>
    <rPh sb="18" eb="19">
      <t>ド</t>
    </rPh>
    <phoneticPr fontId="2"/>
  </si>
  <si>
    <t>.</t>
    <phoneticPr fontId="2"/>
  </si>
  <si>
    <t>(B)-(A)</t>
    <phoneticPr fontId="2"/>
  </si>
  <si>
    <t>(エ)　交付金</t>
    <phoneticPr fontId="2"/>
  </si>
  <si>
    <t>令和2年度</t>
    <rPh sb="0" eb="2">
      <t>レイワ</t>
    </rPh>
    <rPh sb="3" eb="5">
      <t>ネンド</t>
    </rPh>
    <phoneticPr fontId="2"/>
  </si>
  <si>
    <t>令和3年度</t>
    <rPh sb="0" eb="2">
      <t>レイワ</t>
    </rPh>
    <rPh sb="3" eb="5">
      <t>ネンド</t>
    </rPh>
    <phoneticPr fontId="2"/>
  </si>
  <si>
    <t>50cc</t>
    <phoneticPr fontId="2"/>
  </si>
  <si>
    <t>90cc</t>
    <phoneticPr fontId="2"/>
  </si>
  <si>
    <t>125cc</t>
    <phoneticPr fontId="2"/>
  </si>
  <si>
    <t>ミニカー</t>
    <phoneticPr fontId="2"/>
  </si>
  <si>
    <t>－</t>
    <phoneticPr fontId="2"/>
  </si>
  <si>
    <t>(イ)　令和３年度軽自動車税（種別割）調定の内訳（現年度分）</t>
    <rPh sb="4" eb="5">
      <t>レイ</t>
    </rPh>
    <rPh sb="5" eb="6">
      <t>カズ</t>
    </rPh>
    <rPh sb="7" eb="9">
      <t>ネンド</t>
    </rPh>
    <rPh sb="9" eb="13">
      <t>ケイジドウシャ</t>
    </rPh>
    <rPh sb="13" eb="14">
      <t>ゼイ</t>
    </rPh>
    <rPh sb="15" eb="17">
      <t>シュベツ</t>
    </rPh>
    <rPh sb="17" eb="18">
      <t>ワ</t>
    </rPh>
    <rPh sb="19" eb="21">
      <t>チョウテイ</t>
    </rPh>
    <rPh sb="22" eb="24">
      <t>ウチワケ</t>
    </rPh>
    <rPh sb="25" eb="28">
      <t>ゲンネンド</t>
    </rPh>
    <rPh sb="28" eb="29">
      <t>ブン</t>
    </rPh>
    <phoneticPr fontId="2"/>
  </si>
  <si>
    <t>H29</t>
    <phoneticPr fontId="2"/>
  </si>
  <si>
    <t>H30</t>
    <phoneticPr fontId="2"/>
  </si>
  <si>
    <t>R２</t>
    <phoneticPr fontId="2"/>
  </si>
  <si>
    <t>R３</t>
    <phoneticPr fontId="2"/>
  </si>
  <si>
    <t>H29</t>
    <phoneticPr fontId="2"/>
  </si>
  <si>
    <t>H30</t>
    <phoneticPr fontId="2"/>
  </si>
  <si>
    <t>R２</t>
    <phoneticPr fontId="2"/>
  </si>
  <si>
    <t>R３</t>
    <phoneticPr fontId="2"/>
  </si>
  <si>
    <t>(ア)　法人均等割額調 （現年度）</t>
    <rPh sb="4" eb="6">
      <t>ホウジン</t>
    </rPh>
    <rPh sb="6" eb="9">
      <t>キントウワリ</t>
    </rPh>
    <rPh sb="9" eb="10">
      <t>ガク</t>
    </rPh>
    <rPh sb="10" eb="11">
      <t>シラベ</t>
    </rPh>
    <rPh sb="13" eb="14">
      <t>ゲン</t>
    </rPh>
    <rPh sb="14" eb="16">
      <t>ネンド</t>
    </rPh>
    <phoneticPr fontId="2"/>
  </si>
  <si>
    <t>(イ)　平均法人税割額調 （現年度）</t>
    <rPh sb="4" eb="6">
      <t>ヘイキン</t>
    </rPh>
    <rPh sb="8" eb="9">
      <t>ゼイ</t>
    </rPh>
    <rPh sb="9" eb="10">
      <t>ワ</t>
    </rPh>
    <phoneticPr fontId="2"/>
  </si>
  <si>
    <t>(ウ)　年度別調定額</t>
    <rPh sb="4" eb="6">
      <t>ネンド</t>
    </rPh>
    <rPh sb="6" eb="7">
      <t>ベツ</t>
    </rPh>
    <rPh sb="7" eb="10">
      <t>チョウテイガク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</si>
</sst>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76" formatCode="#,##0_ ;[Red]\-#,##0\ "/>
    <numFmt numFmtId="177" formatCode="#,##0.00_ "/>
    <numFmt numFmtId="178" formatCode="&quot;平成&quot;#&quot;年度&quot;"/>
    <numFmt numFmtId="179" formatCode="#,##0;&quot;△ &quot;#,##0"/>
    <numFmt numFmtId="180" formatCode="#,##0.0;[Red]\-#,##0.0"/>
    <numFmt numFmtId="181" formatCode="0.0"/>
    <numFmt numFmtId="182" formatCode="&quot;令和&quot;&quot;元&quot;&quot;年度&quot;"/>
    <numFmt numFmtId="183" formatCode="#,##0.0_ ;[Red]\-#,##0.0\ "/>
    <numFmt numFmtId="184" formatCode="#,##0_);\(#,##0\)"/>
    <numFmt numFmtId="185" formatCode="&quot;令和&quot;&quot;2&quot;&quot;年度&quot;"/>
    <numFmt numFmtId="186" formatCode="[&lt;=999]000;[&lt;=9999]000\-00;000\-0000"/>
  </numFmts>
  <fonts count="1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Ｐゴシック"/>
      <family val="2"/>
      <charset val="128"/>
      <scheme val="minor"/>
    </font>
    <font>
      <sz val="12"/>
      <name val="ＭＳ 明朝"/>
      <family val="1"/>
      <charset val="128"/>
    </font>
    <font>
      <b/>
      <sz val="14"/>
      <name val="ＭＳ 明朝"/>
      <family val="1"/>
      <charset val="128"/>
    </font>
    <font>
      <sz val="8"/>
      <name val="ＭＳ 明朝"/>
      <family val="1"/>
      <charset val="128"/>
    </font>
    <font>
      <sz val="10"/>
      <name val="ＭＳ Ｐゴシック"/>
      <family val="2"/>
      <charset val="128"/>
      <scheme val="minor"/>
    </font>
    <font>
      <sz val="8.5"/>
      <name val="ＭＳ 明朝"/>
      <family val="1"/>
      <charset val="128"/>
    </font>
    <font>
      <b/>
      <sz val="20"/>
      <name val="ＭＳ Ｐゴシック"/>
      <family val="3"/>
      <charset val="128"/>
    </font>
    <font>
      <sz val="9"/>
      <name val="ＭＳ Ｐゴシック"/>
      <family val="2"/>
      <charset val="128"/>
      <scheme val="minor"/>
    </font>
    <font>
      <sz val="6"/>
      <name val="ＭＳ 明朝"/>
      <family val="1"/>
      <charset val="128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/>
      <diagonal style="thin">
        <color auto="1"/>
      </diagonal>
    </border>
    <border diagonalUp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510">
    <xf numFmtId="0" fontId="0" fillId="0" borderId="0" xfId="0">
      <alignment vertical="center"/>
    </xf>
    <xf numFmtId="0" fontId="3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0" xfId="0" applyFont="1" applyBorder="1" applyAlignment="1">
      <alignment horizontal="left" vertical="center"/>
    </xf>
    <xf numFmtId="0" fontId="5" fillId="0" borderId="1" xfId="0" applyFont="1" applyBorder="1" applyAlignment="1">
      <alignment horizontal="distributed" vertical="center"/>
    </xf>
    <xf numFmtId="179" fontId="9" fillId="0" borderId="17" xfId="0" applyNumberFormat="1" applyFont="1" applyBorder="1">
      <alignment vertical="center"/>
    </xf>
    <xf numFmtId="179" fontId="9" fillId="0" borderId="10" xfId="0" applyNumberFormat="1" applyFont="1" applyBorder="1" applyProtection="1">
      <alignment vertical="center"/>
      <protection locked="0"/>
    </xf>
    <xf numFmtId="179" fontId="9" fillId="0" borderId="1" xfId="0" applyNumberFormat="1" applyFont="1" applyBorder="1" applyProtection="1">
      <alignment vertical="center"/>
      <protection locked="0"/>
    </xf>
    <xf numFmtId="0" fontId="9" fillId="0" borderId="1" xfId="0" applyFont="1" applyBorder="1" applyAlignment="1">
      <alignment horizontal="distributed" vertical="center" indent="1"/>
    </xf>
    <xf numFmtId="0" fontId="9" fillId="0" borderId="1" xfId="0" applyFont="1" applyBorder="1" applyAlignment="1">
      <alignment horizontal="distributed" vertical="center" wrapText="1"/>
    </xf>
    <xf numFmtId="0" fontId="11" fillId="0" borderId="10" xfId="0" applyFont="1" applyBorder="1" applyAlignment="1">
      <alignment horizontal="distributed" vertical="center"/>
    </xf>
    <xf numFmtId="0" fontId="11" fillId="0" borderId="1" xfId="0" applyFont="1" applyBorder="1" applyAlignment="1">
      <alignment horizontal="distributed" vertical="center"/>
    </xf>
    <xf numFmtId="38" fontId="4" fillId="2" borderId="0" xfId="1" applyFont="1" applyFill="1" applyBorder="1">
      <alignment vertical="center"/>
    </xf>
    <xf numFmtId="38" fontId="4" fillId="0" borderId="0" xfId="1" applyFont="1" applyBorder="1" applyAlignment="1">
      <alignment vertical="center"/>
    </xf>
    <xf numFmtId="0" fontId="6" fillId="2" borderId="0" xfId="0" applyFont="1" applyFill="1" applyBorder="1">
      <alignment vertical="center"/>
    </xf>
    <xf numFmtId="38" fontId="4" fillId="0" borderId="0" xfId="1" applyFont="1">
      <alignment vertical="center"/>
    </xf>
    <xf numFmtId="0" fontId="4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81" fontId="3" fillId="0" borderId="15" xfId="0" applyNumberFormat="1" applyFont="1" applyBorder="1" applyAlignment="1">
      <alignment vertical="center"/>
    </xf>
    <xf numFmtId="181" fontId="3" fillId="0" borderId="1" xfId="0" applyNumberFormat="1" applyFont="1" applyBorder="1" applyAlignment="1">
      <alignment vertical="center"/>
    </xf>
    <xf numFmtId="0" fontId="7" fillId="0" borderId="8" xfId="0" applyFont="1" applyBorder="1" applyAlignment="1">
      <alignment vertical="center"/>
    </xf>
    <xf numFmtId="38" fontId="6" fillId="0" borderId="0" xfId="1" applyFont="1">
      <alignment vertical="center"/>
    </xf>
    <xf numFmtId="38" fontId="4" fillId="0" borderId="1" xfId="1" applyFont="1" applyBorder="1" applyAlignment="1">
      <alignment horizontal="right" vertical="center"/>
    </xf>
    <xf numFmtId="0" fontId="6" fillId="0" borderId="0" xfId="0" applyFont="1" applyBorder="1">
      <alignment vertical="center"/>
    </xf>
    <xf numFmtId="0" fontId="6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7" fillId="0" borderId="0" xfId="0" applyFont="1">
      <alignment vertical="center"/>
    </xf>
    <xf numFmtId="0" fontId="13" fillId="0" borderId="0" xfId="0" applyFont="1">
      <alignment vertical="center"/>
    </xf>
    <xf numFmtId="0" fontId="5" fillId="0" borderId="0" xfId="0" applyFont="1">
      <alignment vertical="center"/>
    </xf>
    <xf numFmtId="0" fontId="10" fillId="0" borderId="0" xfId="0" applyFont="1">
      <alignment vertical="center"/>
    </xf>
    <xf numFmtId="0" fontId="3" fillId="0" borderId="8" xfId="0" applyFont="1" applyBorder="1" applyAlignment="1">
      <alignment vertical="center"/>
    </xf>
    <xf numFmtId="179" fontId="4" fillId="0" borderId="17" xfId="0" applyNumberFormat="1" applyFont="1" applyBorder="1" applyAlignment="1">
      <alignment vertical="center"/>
    </xf>
    <xf numFmtId="179" fontId="4" fillId="0" borderId="10" xfId="0" applyNumberFormat="1" applyFont="1" applyBorder="1" applyAlignment="1">
      <alignment vertical="center"/>
    </xf>
    <xf numFmtId="179" fontId="4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vertical="distributed" textRotation="255"/>
    </xf>
    <xf numFmtId="179" fontId="4" fillId="0" borderId="10" xfId="0" applyNumberFormat="1" applyFont="1" applyFill="1" applyBorder="1" applyAlignment="1" applyProtection="1">
      <alignment vertical="center"/>
      <protection locked="0"/>
    </xf>
    <xf numFmtId="179" fontId="4" fillId="0" borderId="10" xfId="0" applyNumberFormat="1" applyFont="1" applyBorder="1" applyAlignment="1" applyProtection="1">
      <alignment vertical="center"/>
      <protection locked="0"/>
    </xf>
    <xf numFmtId="179" fontId="4" fillId="0" borderId="1" xfId="0" applyNumberFormat="1" applyFont="1" applyFill="1" applyBorder="1" applyAlignment="1" applyProtection="1">
      <alignment vertical="center"/>
      <protection locked="0"/>
    </xf>
    <xf numFmtId="179" fontId="4" fillId="0" borderId="1" xfId="0" applyNumberFormat="1" applyFont="1" applyBorder="1" applyAlignment="1" applyProtection="1">
      <alignment vertical="center"/>
      <protection locked="0"/>
    </xf>
    <xf numFmtId="179" fontId="4" fillId="0" borderId="1" xfId="0" applyNumberFormat="1" applyFont="1" applyFill="1" applyBorder="1" applyAlignment="1" applyProtection="1">
      <alignment vertical="center" wrapText="1"/>
      <protection locked="0"/>
    </xf>
    <xf numFmtId="38" fontId="4" fillId="0" borderId="1" xfId="1" applyFont="1" applyFill="1" applyBorder="1" applyAlignment="1">
      <alignment vertical="center"/>
    </xf>
    <xf numFmtId="38" fontId="4" fillId="0" borderId="1" xfId="1" applyFont="1" applyFill="1" applyBorder="1" applyProtection="1">
      <alignment vertical="center"/>
      <protection locked="0"/>
    </xf>
    <xf numFmtId="183" fontId="4" fillId="0" borderId="1" xfId="1" applyNumberFormat="1" applyFont="1" applyFill="1" applyBorder="1" applyAlignment="1" applyProtection="1">
      <alignment horizontal="center" vertical="center"/>
      <protection locked="0"/>
    </xf>
    <xf numFmtId="38" fontId="4" fillId="0" borderId="1" xfId="1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>
      <alignment horizontal="center" vertical="center"/>
    </xf>
    <xf numFmtId="38" fontId="4" fillId="0" borderId="1" xfId="1" applyFont="1" applyBorder="1" applyAlignment="1">
      <alignment vertical="center"/>
    </xf>
    <xf numFmtId="38" fontId="4" fillId="0" borderId="1" xfId="1" applyFont="1" applyBorder="1" applyProtection="1">
      <alignment vertical="center"/>
      <protection locked="0"/>
    </xf>
    <xf numFmtId="183" fontId="4" fillId="0" borderId="1" xfId="1" applyNumberFormat="1" applyFont="1" applyBorder="1" applyAlignment="1" applyProtection="1">
      <alignment horizontal="center" vertical="center"/>
      <protection locked="0"/>
    </xf>
    <xf numFmtId="38" fontId="4" fillId="0" borderId="1" xfId="1" applyFont="1" applyBorder="1" applyAlignment="1" applyProtection="1">
      <alignment horizontal="center" vertical="center"/>
      <protection locked="0"/>
    </xf>
    <xf numFmtId="177" fontId="3" fillId="0" borderId="9" xfId="0" applyNumberFormat="1" applyFont="1" applyBorder="1" applyAlignment="1" applyProtection="1">
      <alignment horizontal="right" vertical="center"/>
      <protection locked="0"/>
    </xf>
    <xf numFmtId="0" fontId="3" fillId="0" borderId="7" xfId="0" applyFont="1" applyBorder="1" applyAlignment="1" applyProtection="1">
      <alignment horizontal="right" vertical="center"/>
    </xf>
    <xf numFmtId="177" fontId="3" fillId="0" borderId="4" xfId="0" applyNumberFormat="1" applyFont="1" applyBorder="1" applyAlignment="1" applyProtection="1">
      <alignment horizontal="right" vertical="center"/>
      <protection locked="0"/>
    </xf>
    <xf numFmtId="0" fontId="3" fillId="0" borderId="2" xfId="0" applyFont="1" applyBorder="1" applyAlignment="1" applyProtection="1">
      <alignment horizontal="right" vertical="center"/>
    </xf>
    <xf numFmtId="0" fontId="3" fillId="0" borderId="1" xfId="1" applyNumberFormat="1" applyFont="1" applyBorder="1" applyAlignment="1" applyProtection="1">
      <alignment horizontal="center" vertical="center"/>
      <protection locked="0"/>
    </xf>
    <xf numFmtId="38" fontId="3" fillId="0" borderId="1" xfId="1" applyFont="1" applyBorder="1" applyProtection="1">
      <alignment vertical="center"/>
      <protection locked="0"/>
    </xf>
    <xf numFmtId="178" fontId="3" fillId="0" borderId="1" xfId="0" applyNumberFormat="1" applyFont="1" applyBorder="1" applyAlignment="1">
      <alignment horizontal="distributed" vertical="center"/>
    </xf>
    <xf numFmtId="178" fontId="3" fillId="0" borderId="1" xfId="0" applyNumberFormat="1" applyFont="1" applyBorder="1" applyAlignment="1">
      <alignment horizontal="center" vertical="center"/>
    </xf>
    <xf numFmtId="0" fontId="9" fillId="2" borderId="1" xfId="0" applyFont="1" applyFill="1" applyBorder="1" applyAlignment="1">
      <alignment horizontal="distributed" vertical="center"/>
    </xf>
    <xf numFmtId="38" fontId="9" fillId="0" borderId="0" xfId="1" applyFont="1" applyBorder="1" applyAlignment="1" applyProtection="1">
      <alignment vertical="center"/>
      <protection locked="0"/>
    </xf>
    <xf numFmtId="179" fontId="5" fillId="0" borderId="17" xfId="0" applyNumberFormat="1" applyFont="1" applyBorder="1">
      <alignment vertical="center"/>
    </xf>
    <xf numFmtId="179" fontId="5" fillId="0" borderId="10" xfId="0" applyNumberFormat="1" applyFont="1" applyBorder="1">
      <alignment vertical="center"/>
    </xf>
    <xf numFmtId="0" fontId="4" fillId="0" borderId="10" xfId="0" applyFont="1" applyBorder="1" applyAlignment="1">
      <alignment horizontal="distributed" vertical="center" indent="2"/>
    </xf>
    <xf numFmtId="179" fontId="5" fillId="0" borderId="1" xfId="0" applyNumberFormat="1" applyFont="1" applyBorder="1">
      <alignment vertical="center"/>
    </xf>
    <xf numFmtId="0" fontId="4" fillId="0" borderId="1" xfId="0" applyFont="1" applyBorder="1" applyAlignment="1">
      <alignment horizontal="distributed" vertical="center" wrapText="1"/>
    </xf>
    <xf numFmtId="179" fontId="5" fillId="0" borderId="1" xfId="0" applyNumberFormat="1" applyFont="1" applyFill="1" applyBorder="1">
      <alignment vertical="center"/>
    </xf>
    <xf numFmtId="180" fontId="9" fillId="2" borderId="12" xfId="1" applyNumberFormat="1" applyFont="1" applyFill="1" applyBorder="1" applyAlignment="1" applyProtection="1">
      <alignment horizontal="right" vertical="center"/>
      <protection locked="0"/>
    </xf>
    <xf numFmtId="180" fontId="9" fillId="2" borderId="7" xfId="1" applyNumberFormat="1" applyFont="1" applyFill="1" applyBorder="1" applyAlignment="1">
      <alignment horizontal="right" vertical="center"/>
    </xf>
    <xf numFmtId="180" fontId="9" fillId="2" borderId="24" xfId="1" applyNumberFormat="1" applyFont="1" applyFill="1" applyBorder="1" applyAlignment="1" applyProtection="1">
      <alignment horizontal="right" vertical="center"/>
      <protection locked="0"/>
    </xf>
    <xf numFmtId="180" fontId="9" fillId="2" borderId="23" xfId="1" applyNumberFormat="1" applyFont="1" applyFill="1" applyBorder="1" applyAlignment="1">
      <alignment horizontal="right" vertical="center"/>
    </xf>
    <xf numFmtId="180" fontId="9" fillId="2" borderId="1" xfId="1" applyNumberFormat="1" applyFont="1" applyFill="1" applyBorder="1" applyAlignment="1" applyProtection="1">
      <alignment horizontal="right" vertical="center"/>
      <protection locked="0"/>
    </xf>
    <xf numFmtId="180" fontId="9" fillId="2" borderId="13" xfId="1" applyNumberFormat="1" applyFont="1" applyFill="1" applyBorder="1" applyAlignment="1">
      <alignment horizontal="right" vertical="center"/>
    </xf>
    <xf numFmtId="0" fontId="9" fillId="2" borderId="7" xfId="0" applyFont="1" applyFill="1" applyBorder="1" applyAlignment="1">
      <alignment horizontal="center" vertical="center"/>
    </xf>
    <xf numFmtId="9" fontId="4" fillId="2" borderId="0" xfId="2" applyFont="1" applyFill="1" applyBorder="1">
      <alignment vertical="center"/>
    </xf>
    <xf numFmtId="9" fontId="7" fillId="2" borderId="0" xfId="2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/>
    </xf>
    <xf numFmtId="38" fontId="9" fillId="0" borderId="0" xfId="1" applyFont="1" applyBorder="1" applyAlignment="1">
      <alignment vertical="center"/>
    </xf>
    <xf numFmtId="180" fontId="9" fillId="2" borderId="12" xfId="1" applyNumberFormat="1" applyFont="1" applyFill="1" applyBorder="1" applyAlignment="1">
      <alignment horizontal="right" vertical="center"/>
    </xf>
    <xf numFmtId="38" fontId="9" fillId="2" borderId="9" xfId="1" applyFont="1" applyFill="1" applyBorder="1" applyAlignment="1">
      <alignment horizontal="right" vertical="center"/>
    </xf>
    <xf numFmtId="38" fontId="9" fillId="0" borderId="0" xfId="1" applyFont="1" applyBorder="1" applyAlignment="1" applyProtection="1">
      <alignment vertical="center"/>
    </xf>
    <xf numFmtId="180" fontId="9" fillId="2" borderId="24" xfId="1" applyNumberFormat="1" applyFont="1" applyFill="1" applyBorder="1" applyAlignment="1">
      <alignment horizontal="right" vertical="center"/>
    </xf>
    <xf numFmtId="180" fontId="9" fillId="2" borderId="1" xfId="1" applyNumberFormat="1" applyFont="1" applyFill="1" applyBorder="1" applyAlignment="1">
      <alignment horizontal="right" vertical="center"/>
    </xf>
    <xf numFmtId="178" fontId="5" fillId="0" borderId="0" xfId="0" applyNumberFormat="1" applyFont="1" applyBorder="1" applyAlignment="1" applyProtection="1">
      <alignment horizontal="distributed" vertical="center" indent="1"/>
      <protection locked="0"/>
    </xf>
    <xf numFmtId="179" fontId="4" fillId="0" borderId="17" xfId="0" applyNumberFormat="1" applyFont="1" applyBorder="1" applyAlignment="1">
      <alignment horizontal="center" vertical="center"/>
    </xf>
    <xf numFmtId="0" fontId="5" fillId="0" borderId="0" xfId="0" applyFont="1" applyBorder="1">
      <alignment vertical="center"/>
    </xf>
    <xf numFmtId="38" fontId="5" fillId="0" borderId="0" xfId="1" applyFont="1" applyBorder="1">
      <alignment vertical="center"/>
    </xf>
    <xf numFmtId="179" fontId="4" fillId="0" borderId="12" xfId="0" applyNumberFormat="1" applyFont="1" applyBorder="1" applyAlignment="1">
      <alignment vertical="center"/>
    </xf>
    <xf numFmtId="179" fontId="4" fillId="0" borderId="12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distributed" vertical="distributed" wrapText="1"/>
    </xf>
    <xf numFmtId="179" fontId="5" fillId="0" borderId="10" xfId="0" applyNumberFormat="1" applyFont="1" applyFill="1" applyBorder="1">
      <alignment vertical="center"/>
    </xf>
    <xf numFmtId="184" fontId="5" fillId="0" borderId="1" xfId="0" quotePrefix="1" applyNumberFormat="1" applyFont="1" applyFill="1" applyBorder="1" applyProtection="1">
      <alignment vertical="center"/>
      <protection locked="0"/>
    </xf>
    <xf numFmtId="184" fontId="5" fillId="0" borderId="1" xfId="0" applyNumberFormat="1" applyFont="1" applyFill="1" applyBorder="1" applyProtection="1">
      <alignment vertical="center"/>
      <protection locked="0"/>
    </xf>
    <xf numFmtId="179" fontId="5" fillId="0" borderId="1" xfId="0" applyNumberFormat="1" applyFont="1" applyFill="1" applyBorder="1" applyAlignment="1" applyProtection="1">
      <alignment vertical="center"/>
      <protection locked="0"/>
    </xf>
    <xf numFmtId="184" fontId="5" fillId="0" borderId="1" xfId="0" applyNumberFormat="1" applyFont="1" applyBorder="1">
      <alignment vertical="center"/>
    </xf>
    <xf numFmtId="179" fontId="5" fillId="0" borderId="1" xfId="0" applyNumberFormat="1" applyFont="1" applyFill="1" applyBorder="1" applyProtection="1">
      <alignment vertical="center"/>
      <protection locked="0"/>
    </xf>
    <xf numFmtId="179" fontId="5" fillId="0" borderId="10" xfId="0" applyNumberFormat="1" applyFont="1" applyFill="1" applyBorder="1" applyProtection="1">
      <alignment vertical="center"/>
      <protection locked="0"/>
    </xf>
    <xf numFmtId="38" fontId="9" fillId="0" borderId="24" xfId="1" applyFont="1" applyBorder="1" applyAlignment="1">
      <alignment horizontal="right" vertical="center"/>
    </xf>
    <xf numFmtId="38" fontId="9" fillId="0" borderId="1" xfId="1" applyFont="1" applyBorder="1" applyAlignment="1">
      <alignment horizontal="right" vertical="center"/>
    </xf>
    <xf numFmtId="0" fontId="4" fillId="2" borderId="0" xfId="0" applyFont="1" applyFill="1" applyBorder="1" applyAlignment="1">
      <alignment horizontal="distributed" vertical="center"/>
    </xf>
    <xf numFmtId="9" fontId="4" fillId="2" borderId="0" xfId="2" applyFont="1" applyFill="1" applyBorder="1" applyAlignment="1">
      <alignment horizontal="distributed" vertical="center"/>
    </xf>
    <xf numFmtId="38" fontId="4" fillId="2" borderId="0" xfId="1" applyFont="1" applyFill="1" applyBorder="1" applyAlignment="1">
      <alignment horizontal="distributed" vertical="center"/>
    </xf>
    <xf numFmtId="0" fontId="5" fillId="0" borderId="0" xfId="0" applyFont="1" applyBorder="1" applyAlignment="1">
      <alignment horizontal="distributed" vertical="center" indent="1"/>
    </xf>
    <xf numFmtId="38" fontId="4" fillId="2" borderId="0" xfId="1" applyFont="1" applyFill="1" applyBorder="1" applyProtection="1">
      <alignment vertical="center"/>
      <protection locked="0"/>
    </xf>
    <xf numFmtId="181" fontId="4" fillId="2" borderId="0" xfId="2" applyNumberFormat="1" applyFont="1" applyFill="1" applyBorder="1">
      <alignment vertical="center"/>
    </xf>
    <xf numFmtId="38" fontId="4" fillId="0" borderId="0" xfId="1" applyFont="1" applyBorder="1">
      <alignment vertical="center"/>
    </xf>
    <xf numFmtId="180" fontId="4" fillId="0" borderId="0" xfId="1" applyNumberFormat="1" applyFont="1" applyBorder="1">
      <alignment vertical="center"/>
    </xf>
    <xf numFmtId="0" fontId="9" fillId="0" borderId="0" xfId="0" applyFont="1" applyBorder="1" applyAlignment="1">
      <alignment horizontal="distributed" vertical="center" indent="1"/>
    </xf>
    <xf numFmtId="0" fontId="9" fillId="0" borderId="0" xfId="0" applyFont="1" applyBorder="1" applyAlignment="1">
      <alignment horizontal="distributed" vertical="center" wrapText="1"/>
    </xf>
    <xf numFmtId="9" fontId="6" fillId="0" borderId="0" xfId="2" applyFont="1">
      <alignment vertical="center"/>
    </xf>
    <xf numFmtId="0" fontId="4" fillId="2" borderId="0" xfId="0" applyFont="1" applyFill="1">
      <alignment vertical="center"/>
    </xf>
    <xf numFmtId="179" fontId="4" fillId="0" borderId="1" xfId="1" applyNumberFormat="1" applyFont="1" applyBorder="1">
      <alignment vertical="center"/>
    </xf>
    <xf numFmtId="179" fontId="4" fillId="0" borderId="12" xfId="1" applyNumberFormat="1" applyFont="1" applyFill="1" applyBorder="1" applyAlignment="1" applyProtection="1">
      <alignment horizontal="center" vertical="center"/>
      <protection locked="0"/>
    </xf>
    <xf numFmtId="179" fontId="4" fillId="0" borderId="1" xfId="1" applyNumberFormat="1" applyFont="1" applyBorder="1" applyProtection="1">
      <alignment vertical="center"/>
      <protection locked="0"/>
    </xf>
    <xf numFmtId="38" fontId="9" fillId="2" borderId="1" xfId="1" applyFont="1" applyFill="1" applyBorder="1" applyAlignment="1" applyProtection="1">
      <alignment horizontal="right" vertical="center"/>
      <protection locked="0"/>
    </xf>
    <xf numFmtId="38" fontId="9" fillId="2" borderId="24" xfId="1" applyFont="1" applyFill="1" applyBorder="1" applyAlignment="1" applyProtection="1">
      <alignment horizontal="right" vertical="center"/>
      <protection locked="0"/>
    </xf>
    <xf numFmtId="0" fontId="4" fillId="0" borderId="1" xfId="0" applyFont="1" applyBorder="1" applyAlignment="1">
      <alignment horizontal="center" vertical="center"/>
    </xf>
    <xf numFmtId="179" fontId="4" fillId="0" borderId="10" xfId="1" applyNumberFormat="1" applyFont="1" applyFill="1" applyBorder="1" applyAlignment="1">
      <alignment vertical="center"/>
    </xf>
    <xf numFmtId="179" fontId="4" fillId="0" borderId="12" xfId="1" applyNumberFormat="1" applyFont="1" applyFill="1" applyBorder="1" applyAlignment="1">
      <alignment vertical="center"/>
    </xf>
    <xf numFmtId="0" fontId="13" fillId="0" borderId="0" xfId="0" applyFont="1" applyFill="1">
      <alignment vertical="center"/>
    </xf>
    <xf numFmtId="38" fontId="9" fillId="2" borderId="12" xfId="1" applyFont="1" applyFill="1" applyBorder="1" applyAlignment="1" applyProtection="1">
      <alignment horizontal="right" vertical="center"/>
      <protection locked="0"/>
    </xf>
    <xf numFmtId="180" fontId="9" fillId="2" borderId="17" xfId="1" applyNumberFormat="1" applyFont="1" applyFill="1" applyBorder="1" applyAlignment="1" applyProtection="1">
      <alignment horizontal="right" vertical="center"/>
      <protection locked="0"/>
    </xf>
    <xf numFmtId="38" fontId="9" fillId="2" borderId="0" xfId="1" applyFont="1" applyFill="1" applyBorder="1" applyAlignment="1" applyProtection="1">
      <alignment horizontal="right" vertical="center"/>
      <protection locked="0"/>
    </xf>
    <xf numFmtId="180" fontId="9" fillId="2" borderId="0" xfId="1" applyNumberFormat="1" applyFont="1" applyFill="1" applyBorder="1" applyAlignment="1" applyProtection="1">
      <alignment horizontal="right" vertical="center"/>
      <protection locked="0"/>
    </xf>
    <xf numFmtId="180" fontId="9" fillId="2" borderId="0" xfId="1" applyNumberFormat="1" applyFont="1" applyFill="1" applyBorder="1" applyAlignment="1">
      <alignment horizontal="right" vertical="center"/>
    </xf>
    <xf numFmtId="0" fontId="9" fillId="0" borderId="1" xfId="0" applyFont="1" applyFill="1" applyBorder="1" applyAlignment="1">
      <alignment horizontal="distributed" vertical="center" wrapText="1"/>
    </xf>
    <xf numFmtId="38" fontId="9" fillId="0" borderId="1" xfId="1" applyFont="1" applyFill="1" applyBorder="1" applyAlignment="1" applyProtection="1">
      <alignment vertical="center"/>
      <protection locked="0"/>
    </xf>
    <xf numFmtId="38" fontId="9" fillId="0" borderId="1" xfId="1" applyFont="1" applyFill="1" applyBorder="1" applyAlignment="1" applyProtection="1">
      <alignment horizontal="right" vertical="center"/>
    </xf>
    <xf numFmtId="38" fontId="9" fillId="0" borderId="1" xfId="1" applyFont="1" applyFill="1" applyBorder="1" applyAlignment="1" applyProtection="1">
      <alignment vertical="center"/>
    </xf>
    <xf numFmtId="0" fontId="9" fillId="0" borderId="1" xfId="0" applyFont="1" applyFill="1" applyBorder="1" applyAlignment="1">
      <alignment horizontal="distributed" vertical="center"/>
    </xf>
    <xf numFmtId="0" fontId="9" fillId="0" borderId="24" xfId="0" applyFont="1" applyFill="1" applyBorder="1" applyAlignment="1">
      <alignment horizontal="distributed" vertical="center"/>
    </xf>
    <xf numFmtId="38" fontId="9" fillId="0" borderId="10" xfId="1" applyFont="1" applyFill="1" applyBorder="1" applyAlignment="1" applyProtection="1">
      <alignment horizontal="right" vertical="center"/>
    </xf>
    <xf numFmtId="38" fontId="9" fillId="0" borderId="17" xfId="1" applyFont="1" applyFill="1" applyBorder="1" applyAlignment="1">
      <alignment vertical="center"/>
    </xf>
    <xf numFmtId="0" fontId="4" fillId="0" borderId="8" xfId="0" applyFont="1" applyBorder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distributed" vertical="center" wrapText="1"/>
    </xf>
    <xf numFmtId="0" fontId="4" fillId="0" borderId="1" xfId="0" applyFont="1" applyBorder="1" applyAlignment="1">
      <alignment horizontal="distributed" vertical="center" indent="1"/>
    </xf>
    <xf numFmtId="0" fontId="4" fillId="0" borderId="1" xfId="0" applyFont="1" applyBorder="1" applyAlignment="1">
      <alignment horizontal="distributed" vertical="center"/>
    </xf>
    <xf numFmtId="0" fontId="4" fillId="2" borderId="0" xfId="0" applyFont="1" applyFill="1" applyBorder="1" applyAlignment="1">
      <alignment horizontal="center" vertical="center"/>
    </xf>
    <xf numFmtId="38" fontId="9" fillId="2" borderId="20" xfId="1" applyFont="1" applyFill="1" applyBorder="1" applyAlignment="1" applyProtection="1">
      <alignment horizontal="right" vertical="center"/>
      <protection locked="0"/>
    </xf>
    <xf numFmtId="38" fontId="9" fillId="2" borderId="17" xfId="1" applyFont="1" applyFill="1" applyBorder="1" applyAlignment="1" applyProtection="1">
      <alignment horizontal="right" vertical="center"/>
      <protection locked="0"/>
    </xf>
    <xf numFmtId="0" fontId="9" fillId="2" borderId="1" xfId="0" applyFont="1" applyFill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right" vertical="center"/>
    </xf>
    <xf numFmtId="0" fontId="4" fillId="0" borderId="1" xfId="0" applyFont="1" applyBorder="1" applyAlignment="1">
      <alignment horizontal="distributed" vertical="center" indent="2"/>
    </xf>
    <xf numFmtId="0" fontId="3" fillId="0" borderId="15" xfId="0" applyFont="1" applyBorder="1" applyAlignment="1">
      <alignment horizontal="center" vertical="center"/>
    </xf>
    <xf numFmtId="0" fontId="3" fillId="0" borderId="8" xfId="0" applyFont="1" applyBorder="1" applyAlignment="1">
      <alignment horizontal="distributed" vertical="center" indent="1"/>
    </xf>
    <xf numFmtId="0" fontId="7" fillId="0" borderId="0" xfId="0" applyFont="1" applyAlignment="1" applyProtection="1">
      <alignment horizontal="left" vertical="center"/>
      <protection locked="0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distributed" vertical="center"/>
    </xf>
    <xf numFmtId="0" fontId="3" fillId="0" borderId="1" xfId="0" applyFont="1" applyBorder="1" applyAlignment="1">
      <alignment horizontal="distributed" vertical="center" indent="1"/>
    </xf>
    <xf numFmtId="179" fontId="4" fillId="0" borderId="10" xfId="1" applyNumberFormat="1" applyFont="1" applyFill="1" applyBorder="1" applyAlignment="1" applyProtection="1">
      <alignment horizontal="center" vertical="center"/>
      <protection locked="0"/>
    </xf>
    <xf numFmtId="179" fontId="4" fillId="0" borderId="10" xfId="1" applyNumberFormat="1" applyFont="1" applyBorder="1" applyAlignment="1">
      <alignment horizontal="center" vertical="center"/>
    </xf>
    <xf numFmtId="179" fontId="4" fillId="0" borderId="12" xfId="1" applyNumberFormat="1" applyFont="1" applyBorder="1" applyAlignment="1">
      <alignment horizontal="center" vertical="center"/>
    </xf>
    <xf numFmtId="179" fontId="4" fillId="0" borderId="10" xfId="1" applyNumberFormat="1" applyFont="1" applyBorder="1" applyAlignment="1" applyProtection="1">
      <alignment horizontal="center" vertical="center"/>
      <protection locked="0"/>
    </xf>
    <xf numFmtId="179" fontId="4" fillId="0" borderId="12" xfId="1" applyNumberFormat="1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>
      <alignment horizontal="distributed" vertical="center"/>
    </xf>
    <xf numFmtId="0" fontId="3" fillId="0" borderId="1" xfId="0" applyFont="1" applyBorder="1" applyAlignment="1">
      <alignment horizontal="distributed" vertical="center" indent="2"/>
    </xf>
    <xf numFmtId="0" fontId="4" fillId="0" borderId="8" xfId="0" applyFont="1" applyBorder="1" applyAlignment="1">
      <alignment horizontal="right" vertical="center"/>
    </xf>
    <xf numFmtId="0" fontId="5" fillId="0" borderId="2" xfId="0" applyFont="1" applyBorder="1" applyAlignment="1">
      <alignment horizontal="distributed" vertical="center"/>
    </xf>
    <xf numFmtId="0" fontId="5" fillId="0" borderId="4" xfId="0" applyFont="1" applyBorder="1" applyAlignment="1">
      <alignment horizontal="distributed" vertical="center"/>
    </xf>
    <xf numFmtId="0" fontId="5" fillId="0" borderId="7" xfId="0" applyFont="1" applyBorder="1" applyAlignment="1">
      <alignment horizontal="distributed" vertical="center"/>
    </xf>
    <xf numFmtId="0" fontId="5" fillId="0" borderId="9" xfId="0" applyFont="1" applyBorder="1" applyAlignment="1">
      <alignment horizontal="distributed" vertical="center"/>
    </xf>
    <xf numFmtId="178" fontId="5" fillId="0" borderId="1" xfId="0" applyNumberFormat="1" applyFont="1" applyBorder="1" applyAlignment="1">
      <alignment horizontal="distributed" vertical="center" indent="1"/>
    </xf>
    <xf numFmtId="0" fontId="12" fillId="0" borderId="0" xfId="0" applyFont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5" fillId="0" borderId="18" xfId="0" applyFont="1" applyBorder="1" applyAlignment="1">
      <alignment horizontal="distributed" vertical="center"/>
    </xf>
    <xf numFmtId="0" fontId="5" fillId="0" borderId="20" xfId="0" applyFont="1" applyBorder="1" applyAlignment="1">
      <alignment horizontal="distributed" vertical="center"/>
    </xf>
    <xf numFmtId="49" fontId="5" fillId="0" borderId="1" xfId="0" applyNumberFormat="1" applyFont="1" applyBorder="1" applyAlignment="1" applyProtection="1">
      <alignment horizontal="distributed" vertical="center" indent="1"/>
      <protection locked="0"/>
    </xf>
    <xf numFmtId="0" fontId="11" fillId="0" borderId="13" xfId="0" applyFont="1" applyBorder="1" applyAlignment="1">
      <alignment horizontal="distributed" vertical="center" wrapText="1"/>
    </xf>
    <xf numFmtId="0" fontId="11" fillId="0" borderId="15" xfId="0" applyFont="1" applyBorder="1" applyAlignment="1">
      <alignment horizontal="distributed" vertical="center" wrapText="1"/>
    </xf>
    <xf numFmtId="0" fontId="11" fillId="0" borderId="10" xfId="0" applyFont="1" applyBorder="1" applyAlignment="1">
      <alignment horizontal="center" vertical="distributed" textRotation="255" wrapText="1"/>
    </xf>
    <xf numFmtId="0" fontId="11" fillId="0" borderId="12" xfId="0" applyFont="1" applyBorder="1" applyAlignment="1">
      <alignment horizontal="center" vertical="distributed" textRotation="255" wrapText="1"/>
    </xf>
    <xf numFmtId="0" fontId="11" fillId="0" borderId="16" xfId="0" applyFont="1" applyBorder="1" applyAlignment="1">
      <alignment horizontal="center" vertical="distributed" textRotation="255" wrapText="1"/>
    </xf>
    <xf numFmtId="178" fontId="5" fillId="0" borderId="13" xfId="0" applyNumberFormat="1" applyFont="1" applyBorder="1" applyAlignment="1">
      <alignment horizontal="center" vertical="center"/>
    </xf>
    <xf numFmtId="178" fontId="5" fillId="0" borderId="15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distributed" textRotation="255" wrapText="1"/>
    </xf>
    <xf numFmtId="0" fontId="5" fillId="0" borderId="1" xfId="0" applyFont="1" applyBorder="1" applyAlignment="1">
      <alignment horizontal="distributed" vertical="center" indent="1"/>
    </xf>
    <xf numFmtId="0" fontId="11" fillId="0" borderId="1" xfId="0" applyFont="1" applyBorder="1" applyAlignment="1">
      <alignment horizontal="distributed" vertical="center" wrapText="1"/>
    </xf>
    <xf numFmtId="0" fontId="11" fillId="0" borderId="5" xfId="0" applyFont="1" applyBorder="1" applyAlignment="1">
      <alignment horizontal="distributed" vertical="center" wrapText="1"/>
    </xf>
    <xf numFmtId="0" fontId="11" fillId="0" borderId="6" xfId="0" applyFont="1" applyBorder="1" applyAlignment="1">
      <alignment horizontal="distributed" vertical="center" wrapText="1"/>
    </xf>
    <xf numFmtId="0" fontId="4" fillId="0" borderId="10" xfId="0" applyFont="1" applyBorder="1" applyAlignment="1">
      <alignment horizontal="center" vertical="distributed" textRotation="255" indent="1"/>
    </xf>
    <xf numFmtId="0" fontId="4" fillId="0" borderId="11" xfId="0" applyFont="1" applyBorder="1" applyAlignment="1">
      <alignment horizontal="center" vertical="distributed" textRotation="255" indent="1"/>
    </xf>
    <xf numFmtId="0" fontId="4" fillId="0" borderId="12" xfId="0" applyFont="1" applyBorder="1" applyAlignment="1">
      <alignment horizontal="center" vertical="distributed" textRotation="255" indent="1"/>
    </xf>
    <xf numFmtId="0" fontId="4" fillId="0" borderId="10" xfId="0" applyFont="1" applyBorder="1" applyAlignment="1">
      <alignment horizontal="center" vertical="distributed" textRotation="255"/>
    </xf>
    <xf numFmtId="0" fontId="4" fillId="0" borderId="11" xfId="0" applyFont="1" applyBorder="1" applyAlignment="1">
      <alignment horizontal="center" vertical="distributed" textRotation="255"/>
    </xf>
    <xf numFmtId="0" fontId="4" fillId="0" borderId="18" xfId="0" applyFont="1" applyBorder="1" applyAlignment="1">
      <alignment horizontal="distributed" vertical="center" indent="2"/>
    </xf>
    <xf numFmtId="0" fontId="4" fillId="0" borderId="20" xfId="0" applyFont="1" applyBorder="1" applyAlignment="1">
      <alignment horizontal="distributed" vertical="center" indent="2"/>
    </xf>
    <xf numFmtId="0" fontId="4" fillId="0" borderId="2" xfId="0" applyFont="1" applyBorder="1" applyAlignment="1">
      <alignment horizontal="distributed" vertical="center" indent="2"/>
    </xf>
    <xf numFmtId="0" fontId="4" fillId="0" borderId="4" xfId="0" applyFont="1" applyBorder="1" applyAlignment="1">
      <alignment horizontal="distributed" vertical="center" indent="2"/>
    </xf>
    <xf numFmtId="0" fontId="4" fillId="0" borderId="7" xfId="0" applyFont="1" applyBorder="1" applyAlignment="1">
      <alignment horizontal="distributed" vertical="center" indent="2"/>
    </xf>
    <xf numFmtId="0" fontId="4" fillId="0" borderId="9" xfId="0" applyFont="1" applyBorder="1" applyAlignment="1">
      <alignment horizontal="distributed" vertical="center" indent="2"/>
    </xf>
    <xf numFmtId="0" fontId="4" fillId="0" borderId="1" xfId="0" applyFont="1" applyBorder="1" applyAlignment="1">
      <alignment horizontal="distributed" vertical="center" indent="1"/>
    </xf>
    <xf numFmtId="0" fontId="4" fillId="0" borderId="1" xfId="0" applyFont="1" applyBorder="1" applyAlignment="1">
      <alignment horizontal="distributed" vertical="center"/>
    </xf>
    <xf numFmtId="0" fontId="4" fillId="0" borderId="10" xfId="0" applyFont="1" applyBorder="1" applyAlignment="1">
      <alignment horizontal="center" vertical="distributed" textRotation="255" wrapText="1" indent="1"/>
    </xf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38" fontId="9" fillId="0" borderId="13" xfId="1" applyFont="1" applyBorder="1" applyAlignment="1">
      <alignment horizontal="right" vertical="center"/>
    </xf>
    <xf numFmtId="38" fontId="9" fillId="0" borderId="15" xfId="1" applyFont="1" applyBorder="1" applyAlignment="1">
      <alignment horizontal="right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38" fontId="9" fillId="0" borderId="7" xfId="1" applyFont="1" applyBorder="1" applyAlignment="1">
      <alignment horizontal="right" vertical="center"/>
    </xf>
    <xf numFmtId="38" fontId="9" fillId="0" borderId="9" xfId="1" applyFont="1" applyBorder="1" applyAlignment="1">
      <alignment horizontal="right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38" fontId="9" fillId="0" borderId="23" xfId="1" applyFont="1" applyBorder="1" applyAlignment="1">
      <alignment horizontal="right" vertical="center"/>
    </xf>
    <xf numFmtId="38" fontId="9" fillId="0" borderId="22" xfId="1" applyFont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38" fontId="4" fillId="0" borderId="0" xfId="1" applyFont="1" applyBorder="1" applyAlignment="1">
      <alignment horizontal="center" vertical="center"/>
    </xf>
    <xf numFmtId="38" fontId="9" fillId="2" borderId="7" xfId="1" applyFont="1" applyFill="1" applyBorder="1" applyAlignment="1" applyProtection="1">
      <alignment horizontal="right" vertical="center"/>
      <protection locked="0"/>
    </xf>
    <xf numFmtId="38" fontId="9" fillId="2" borderId="9" xfId="1" applyFont="1" applyFill="1" applyBorder="1" applyAlignment="1" applyProtection="1">
      <alignment horizontal="right" vertical="center"/>
      <protection locked="0"/>
    </xf>
    <xf numFmtId="38" fontId="9" fillId="2" borderId="13" xfId="1" applyFont="1" applyFill="1" applyBorder="1" applyAlignment="1" applyProtection="1">
      <alignment horizontal="right" vertical="center"/>
      <protection locked="0"/>
    </xf>
    <xf numFmtId="38" fontId="9" fillId="2" borderId="15" xfId="1" applyFont="1" applyFill="1" applyBorder="1" applyAlignment="1" applyProtection="1">
      <alignment horizontal="right" vertical="center"/>
      <protection locked="0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38" fontId="9" fillId="2" borderId="23" xfId="1" applyFont="1" applyFill="1" applyBorder="1" applyAlignment="1" applyProtection="1">
      <alignment horizontal="right" vertical="center"/>
      <protection locked="0"/>
    </xf>
    <xf numFmtId="38" fontId="9" fillId="2" borderId="22" xfId="1" applyFont="1" applyFill="1" applyBorder="1" applyAlignment="1" applyProtection="1">
      <alignment horizontal="right" vertical="center"/>
      <protection locked="0"/>
    </xf>
    <xf numFmtId="38" fontId="9" fillId="2" borderId="18" xfId="1" applyFont="1" applyFill="1" applyBorder="1" applyAlignment="1" applyProtection="1">
      <alignment horizontal="right" vertical="center"/>
      <protection locked="0"/>
    </xf>
    <xf numFmtId="38" fontId="9" fillId="2" borderId="20" xfId="1" applyFont="1" applyFill="1" applyBorder="1" applyAlignment="1" applyProtection="1">
      <alignment horizontal="right" vertical="center"/>
      <protection locked="0"/>
    </xf>
    <xf numFmtId="38" fontId="9" fillId="2" borderId="17" xfId="1" applyFont="1" applyFill="1" applyBorder="1" applyAlignment="1" applyProtection="1">
      <alignment horizontal="right" vertical="center"/>
      <protection locked="0"/>
    </xf>
    <xf numFmtId="0" fontId="9" fillId="2" borderId="1" xfId="0" applyFont="1" applyFill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right" vertical="center"/>
    </xf>
    <xf numFmtId="0" fontId="5" fillId="0" borderId="10" xfId="0" applyFont="1" applyFill="1" applyBorder="1" applyAlignment="1">
      <alignment horizontal="center" vertical="distributed" textRotation="255" wrapText="1" indent="1"/>
    </xf>
    <xf numFmtId="0" fontId="5" fillId="0" borderId="11" xfId="0" applyFont="1" applyFill="1" applyBorder="1" applyAlignment="1">
      <alignment horizontal="center" vertical="distributed" textRotation="255" wrapText="1" indent="1"/>
    </xf>
    <xf numFmtId="0" fontId="5" fillId="0" borderId="16" xfId="0" applyFont="1" applyFill="1" applyBorder="1" applyAlignment="1">
      <alignment horizontal="center" vertical="distributed" textRotation="255" wrapText="1" indent="1"/>
    </xf>
    <xf numFmtId="38" fontId="9" fillId="0" borderId="13" xfId="1" applyFont="1" applyFill="1" applyBorder="1" applyAlignment="1" applyProtection="1">
      <alignment horizontal="right" vertical="center"/>
      <protection locked="0"/>
    </xf>
    <xf numFmtId="38" fontId="9" fillId="0" borderId="15" xfId="1" applyFont="1" applyFill="1" applyBorder="1" applyAlignment="1" applyProtection="1">
      <alignment horizontal="right" vertical="center"/>
      <protection locked="0"/>
    </xf>
    <xf numFmtId="38" fontId="9" fillId="0" borderId="13" xfId="1" applyFont="1" applyFill="1" applyBorder="1" applyAlignment="1" applyProtection="1">
      <alignment vertical="center"/>
      <protection locked="0"/>
    </xf>
    <xf numFmtId="38" fontId="9" fillId="0" borderId="15" xfId="1" applyFont="1" applyFill="1" applyBorder="1" applyAlignment="1" applyProtection="1">
      <alignment vertical="center"/>
      <protection locked="0"/>
    </xf>
    <xf numFmtId="38" fontId="9" fillId="0" borderId="23" xfId="1" applyFont="1" applyFill="1" applyBorder="1" applyAlignment="1" applyProtection="1">
      <alignment horizontal="right" vertical="center"/>
    </xf>
    <xf numFmtId="38" fontId="9" fillId="0" borderId="22" xfId="1" applyFont="1" applyFill="1" applyBorder="1" applyAlignment="1" applyProtection="1">
      <alignment horizontal="right" vertical="center"/>
    </xf>
    <xf numFmtId="0" fontId="9" fillId="0" borderId="0" xfId="0" applyFont="1" applyBorder="1" applyAlignment="1">
      <alignment horizontal="right" vertical="top"/>
    </xf>
    <xf numFmtId="0" fontId="3" fillId="0" borderId="0" xfId="0" applyFont="1" applyBorder="1" applyAlignment="1">
      <alignment horizontal="right" vertical="top"/>
    </xf>
    <xf numFmtId="0" fontId="6" fillId="0" borderId="0" xfId="0" applyFont="1" applyBorder="1" applyAlignment="1">
      <alignment horizontal="right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38" fontId="9" fillId="0" borderId="18" xfId="1" applyFont="1" applyFill="1" applyBorder="1" applyAlignment="1" applyProtection="1">
      <alignment vertical="center"/>
    </xf>
    <xf numFmtId="38" fontId="9" fillId="0" borderId="20" xfId="1" applyFont="1" applyFill="1" applyBorder="1" applyAlignment="1" applyProtection="1">
      <alignment vertical="center"/>
    </xf>
    <xf numFmtId="38" fontId="9" fillId="0" borderId="23" xfId="1" applyFont="1" applyFill="1" applyBorder="1" applyAlignment="1" applyProtection="1">
      <alignment vertical="center"/>
    </xf>
    <xf numFmtId="38" fontId="9" fillId="0" borderId="22" xfId="1" applyFont="1" applyFill="1" applyBorder="1" applyAlignment="1" applyProtection="1">
      <alignment vertical="center"/>
    </xf>
    <xf numFmtId="38" fontId="9" fillId="0" borderId="13" xfId="1" applyFont="1" applyFill="1" applyBorder="1" applyAlignment="1" applyProtection="1">
      <alignment vertical="center"/>
    </xf>
    <xf numFmtId="38" fontId="9" fillId="0" borderId="15" xfId="1" applyFont="1" applyFill="1" applyBorder="1" applyAlignment="1" applyProtection="1">
      <alignment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178" fontId="5" fillId="0" borderId="13" xfId="0" applyNumberFormat="1" applyFont="1" applyFill="1" applyBorder="1" applyAlignment="1">
      <alignment horizontal="distributed" vertical="center" indent="1"/>
    </xf>
    <xf numFmtId="178" fontId="5" fillId="0" borderId="14" xfId="0" applyNumberFormat="1" applyFont="1" applyFill="1" applyBorder="1" applyAlignment="1">
      <alignment horizontal="distributed" vertical="center" indent="1"/>
    </xf>
    <xf numFmtId="178" fontId="5" fillId="0" borderId="15" xfId="0" applyNumberFormat="1" applyFont="1" applyFill="1" applyBorder="1" applyAlignment="1">
      <alignment horizontal="distributed" vertical="center" indent="1"/>
    </xf>
    <xf numFmtId="178" fontId="5" fillId="0" borderId="13" xfId="0" applyNumberFormat="1" applyFont="1" applyFill="1" applyBorder="1" applyAlignment="1" applyProtection="1">
      <alignment horizontal="distributed" vertical="center" indent="1"/>
      <protection locked="0"/>
    </xf>
    <xf numFmtId="178" fontId="5" fillId="0" borderId="14" xfId="0" applyNumberFormat="1" applyFont="1" applyFill="1" applyBorder="1" applyAlignment="1" applyProtection="1">
      <alignment horizontal="distributed" vertical="center" indent="1"/>
      <protection locked="0"/>
    </xf>
    <xf numFmtId="178" fontId="5" fillId="0" borderId="15" xfId="0" applyNumberFormat="1" applyFont="1" applyFill="1" applyBorder="1" applyAlignment="1" applyProtection="1">
      <alignment horizontal="distributed" vertical="center" indent="1"/>
      <protection locked="0"/>
    </xf>
    <xf numFmtId="0" fontId="5" fillId="0" borderId="12" xfId="0" applyFont="1" applyFill="1" applyBorder="1" applyAlignment="1">
      <alignment horizontal="center" vertical="distributed" textRotation="255" wrapText="1" indent="1"/>
    </xf>
    <xf numFmtId="38" fontId="9" fillId="0" borderId="13" xfId="1" applyFont="1" applyFill="1" applyBorder="1" applyAlignment="1" applyProtection="1">
      <alignment horizontal="right" vertical="center"/>
    </xf>
    <xf numFmtId="38" fontId="9" fillId="0" borderId="15" xfId="1" applyFont="1" applyFill="1" applyBorder="1" applyAlignment="1" applyProtection="1">
      <alignment horizontal="right" vertical="center"/>
    </xf>
    <xf numFmtId="0" fontId="9" fillId="0" borderId="13" xfId="0" applyFont="1" applyFill="1" applyBorder="1" applyAlignment="1">
      <alignment horizontal="distributed" vertical="center" indent="1"/>
    </xf>
    <xf numFmtId="0" fontId="9" fillId="0" borderId="15" xfId="0" applyFont="1" applyFill="1" applyBorder="1" applyAlignment="1">
      <alignment horizontal="distributed" vertical="center" indent="1"/>
    </xf>
    <xf numFmtId="0" fontId="4" fillId="0" borderId="1" xfId="0" applyFont="1" applyBorder="1" applyAlignment="1">
      <alignment horizontal="distributed" vertical="center" indent="2"/>
    </xf>
    <xf numFmtId="38" fontId="5" fillId="0" borderId="13" xfId="1" applyFont="1" applyBorder="1" applyAlignment="1">
      <alignment horizontal="right" vertical="center"/>
    </xf>
    <xf numFmtId="38" fontId="5" fillId="0" borderId="14" xfId="1" applyFont="1" applyBorder="1" applyAlignment="1">
      <alignment horizontal="right" vertical="center"/>
    </xf>
    <xf numFmtId="38" fontId="5" fillId="0" borderId="15" xfId="1" applyFont="1" applyBorder="1" applyAlignment="1">
      <alignment horizontal="right" vertical="center"/>
    </xf>
    <xf numFmtId="0" fontId="4" fillId="0" borderId="13" xfId="0" applyFont="1" applyBorder="1" applyAlignment="1">
      <alignment horizontal="distributed" vertical="center" indent="2"/>
    </xf>
    <xf numFmtId="0" fontId="4" fillId="0" borderId="14" xfId="0" applyFont="1" applyBorder="1" applyAlignment="1">
      <alignment horizontal="distributed" vertical="center" indent="2"/>
    </xf>
    <xf numFmtId="0" fontId="4" fillId="0" borderId="15" xfId="0" applyFont="1" applyBorder="1" applyAlignment="1">
      <alignment horizontal="distributed" vertical="center" indent="2"/>
    </xf>
    <xf numFmtId="0" fontId="4" fillId="2" borderId="0" xfId="0" applyFont="1" applyFill="1" applyBorder="1" applyAlignment="1">
      <alignment horizontal="right" vertical="center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distributed" vertical="center" wrapText="1" indent="1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13" xfId="0" applyFont="1" applyBorder="1" applyAlignment="1">
      <alignment horizontal="distributed" vertical="center" indent="1"/>
    </xf>
    <xf numFmtId="0" fontId="4" fillId="0" borderId="14" xfId="0" applyFont="1" applyBorder="1" applyAlignment="1">
      <alignment horizontal="distributed" vertical="center" indent="1"/>
    </xf>
    <xf numFmtId="0" fontId="4" fillId="0" borderId="15" xfId="0" applyFont="1" applyBorder="1" applyAlignment="1">
      <alignment horizontal="distributed" vertical="center" indent="1"/>
    </xf>
    <xf numFmtId="38" fontId="4" fillId="0" borderId="13" xfId="1" applyFont="1" applyBorder="1" applyAlignment="1" applyProtection="1">
      <alignment horizontal="right" vertical="center"/>
      <protection locked="0"/>
    </xf>
    <xf numFmtId="38" fontId="4" fillId="0" borderId="14" xfId="1" applyFont="1" applyBorder="1" applyAlignment="1" applyProtection="1">
      <alignment horizontal="right" vertical="center"/>
      <protection locked="0"/>
    </xf>
    <xf numFmtId="38" fontId="4" fillId="0" borderId="15" xfId="1" applyFont="1" applyBorder="1" applyAlignment="1" applyProtection="1">
      <alignment horizontal="right" vertical="center"/>
      <protection locked="0"/>
    </xf>
    <xf numFmtId="0" fontId="3" fillId="0" borderId="13" xfId="0" applyFont="1" applyBorder="1" applyAlignment="1">
      <alignment horizontal="distributed" vertical="center" indent="1"/>
    </xf>
    <xf numFmtId="0" fontId="3" fillId="0" borderId="14" xfId="0" applyFont="1" applyBorder="1" applyAlignment="1">
      <alignment horizontal="distributed" vertical="center" indent="1"/>
    </xf>
    <xf numFmtId="0" fontId="3" fillId="0" borderId="15" xfId="0" applyFont="1" applyBorder="1" applyAlignment="1">
      <alignment horizontal="distributed" vertical="center" indent="1"/>
    </xf>
    <xf numFmtId="0" fontId="3" fillId="0" borderId="2" xfId="0" applyFont="1" applyBorder="1" applyAlignment="1">
      <alignment horizontal="center" vertical="distributed" textRotation="255" indent="1"/>
    </xf>
    <xf numFmtId="0" fontId="3" fillId="0" borderId="3" xfId="0" applyFont="1" applyBorder="1" applyAlignment="1">
      <alignment horizontal="center" vertical="distributed" textRotation="255" indent="1"/>
    </xf>
    <xf numFmtId="0" fontId="3" fillId="0" borderId="4" xfId="0" applyFont="1" applyBorder="1" applyAlignment="1">
      <alignment horizontal="center" vertical="distributed" textRotation="255" indent="1"/>
    </xf>
    <xf numFmtId="0" fontId="3" fillId="0" borderId="5" xfId="0" applyFont="1" applyBorder="1" applyAlignment="1">
      <alignment horizontal="center" vertical="distributed" textRotation="255" indent="1"/>
    </xf>
    <xf numFmtId="0" fontId="3" fillId="0" borderId="0" xfId="0" applyFont="1" applyBorder="1" applyAlignment="1">
      <alignment horizontal="center" vertical="distributed" textRotation="255" indent="1"/>
    </xf>
    <xf numFmtId="0" fontId="3" fillId="0" borderId="6" xfId="0" applyFont="1" applyBorder="1" applyAlignment="1">
      <alignment horizontal="center" vertical="distributed" textRotation="255" indent="1"/>
    </xf>
    <xf numFmtId="0" fontId="3" fillId="0" borderId="7" xfId="0" applyFont="1" applyBorder="1" applyAlignment="1">
      <alignment horizontal="center" vertical="distributed" textRotation="255" indent="1"/>
    </xf>
    <xf numFmtId="0" fontId="3" fillId="0" borderId="8" xfId="0" applyFont="1" applyBorder="1" applyAlignment="1">
      <alignment horizontal="center" vertical="distributed" textRotation="255" indent="1"/>
    </xf>
    <xf numFmtId="0" fontId="3" fillId="0" borderId="9" xfId="0" applyFont="1" applyBorder="1" applyAlignment="1">
      <alignment horizontal="center" vertical="distributed" textRotation="255" indent="1"/>
    </xf>
    <xf numFmtId="0" fontId="4" fillId="0" borderId="13" xfId="0" applyFont="1" applyBorder="1" applyAlignment="1" applyProtection="1">
      <alignment horizontal="distributed" vertical="center" indent="1"/>
    </xf>
    <xf numFmtId="0" fontId="4" fillId="0" borderId="14" xfId="0" applyFont="1" applyBorder="1" applyAlignment="1" applyProtection="1">
      <alignment horizontal="distributed" vertical="center" indent="1"/>
    </xf>
    <xf numFmtId="0" fontId="4" fillId="0" borderId="15" xfId="0" applyFont="1" applyBorder="1" applyAlignment="1" applyProtection="1">
      <alignment horizontal="distributed" vertical="center" indent="1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3" fillId="0" borderId="13" xfId="0" applyFont="1" applyBorder="1" applyAlignment="1">
      <alignment horizontal="distributed" vertical="center" indent="2"/>
    </xf>
    <xf numFmtId="0" fontId="3" fillId="0" borderId="14" xfId="0" applyFont="1" applyBorder="1" applyAlignment="1">
      <alignment horizontal="distributed" vertical="center" indent="2"/>
    </xf>
    <xf numFmtId="38" fontId="3" fillId="0" borderId="13" xfId="1" applyFont="1" applyBorder="1" applyAlignment="1">
      <alignment vertical="center"/>
    </xf>
    <xf numFmtId="38" fontId="3" fillId="0" borderId="15" xfId="1" applyFont="1" applyBorder="1" applyAlignment="1">
      <alignment vertical="center"/>
    </xf>
    <xf numFmtId="38" fontId="3" fillId="0" borderId="13" xfId="1" applyFont="1" applyBorder="1" applyAlignment="1">
      <alignment horizontal="right" vertical="center"/>
    </xf>
    <xf numFmtId="38" fontId="3" fillId="0" borderId="15" xfId="1" applyFont="1" applyBorder="1" applyAlignment="1">
      <alignment horizontal="right" vertical="center"/>
    </xf>
    <xf numFmtId="0" fontId="3" fillId="0" borderId="15" xfId="0" applyFont="1" applyBorder="1" applyAlignment="1">
      <alignment horizontal="distributed" vertical="center" indent="2"/>
    </xf>
    <xf numFmtId="38" fontId="3" fillId="0" borderId="14" xfId="1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38" fontId="3" fillId="0" borderId="13" xfId="1" applyFont="1" applyFill="1" applyBorder="1" applyAlignment="1">
      <alignment horizontal="right" vertical="center"/>
    </xf>
    <xf numFmtId="38" fontId="3" fillId="0" borderId="14" xfId="1" applyFont="1" applyFill="1" applyBorder="1" applyAlignment="1">
      <alignment horizontal="right" vertical="center"/>
    </xf>
    <xf numFmtId="38" fontId="3" fillId="0" borderId="15" xfId="1" applyFont="1" applyFill="1" applyBorder="1" applyAlignment="1">
      <alignment horizontal="right" vertical="center"/>
    </xf>
    <xf numFmtId="38" fontId="3" fillId="0" borderId="14" xfId="1" applyFont="1" applyBorder="1" applyAlignment="1">
      <alignment horizontal="right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38" fontId="4" fillId="0" borderId="13" xfId="1" applyFont="1" applyBorder="1" applyAlignment="1" applyProtection="1">
      <alignment vertical="center"/>
      <protection locked="0"/>
    </xf>
    <xf numFmtId="38" fontId="4" fillId="0" borderId="14" xfId="1" applyFont="1" applyBorder="1" applyAlignment="1" applyProtection="1">
      <alignment vertical="center"/>
      <protection locked="0"/>
    </xf>
    <xf numFmtId="38" fontId="4" fillId="0" borderId="15" xfId="1" applyFont="1" applyBorder="1" applyAlignment="1" applyProtection="1">
      <alignment vertical="center"/>
      <protection locked="0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2" xfId="0" applyFont="1" applyBorder="1" applyAlignment="1">
      <alignment horizontal="distributed" vertical="center" indent="6"/>
    </xf>
    <xf numFmtId="0" fontId="4" fillId="0" borderId="3" xfId="0" applyFont="1" applyBorder="1" applyAlignment="1">
      <alignment horizontal="distributed" vertical="center" indent="6"/>
    </xf>
    <xf numFmtId="0" fontId="4" fillId="0" borderId="4" xfId="0" applyFont="1" applyBorder="1" applyAlignment="1">
      <alignment horizontal="distributed" vertical="center" indent="6"/>
    </xf>
    <xf numFmtId="0" fontId="3" fillId="0" borderId="0" xfId="0" applyFont="1" applyBorder="1" applyAlignment="1">
      <alignment horizontal="right"/>
    </xf>
    <xf numFmtId="0" fontId="4" fillId="0" borderId="8" xfId="0" applyFont="1" applyBorder="1" applyAlignment="1">
      <alignment horizontal="right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179" fontId="5" fillId="0" borderId="2" xfId="1" applyNumberFormat="1" applyFont="1" applyFill="1" applyBorder="1" applyAlignment="1" applyProtection="1">
      <alignment vertical="center"/>
      <protection locked="0"/>
    </xf>
    <xf numFmtId="179" fontId="5" fillId="0" borderId="3" xfId="1" applyNumberFormat="1" applyFont="1" applyFill="1" applyBorder="1" applyAlignment="1" applyProtection="1">
      <alignment vertical="center"/>
      <protection locked="0"/>
    </xf>
    <xf numFmtId="179" fontId="5" fillId="0" borderId="4" xfId="1" applyNumberFormat="1" applyFont="1" applyFill="1" applyBorder="1" applyAlignment="1" applyProtection="1">
      <alignment vertical="center"/>
      <protection locked="0"/>
    </xf>
    <xf numFmtId="179" fontId="5" fillId="0" borderId="7" xfId="1" applyNumberFormat="1" applyFont="1" applyFill="1" applyBorder="1" applyAlignment="1" applyProtection="1">
      <alignment vertical="center"/>
      <protection locked="0"/>
    </xf>
    <xf numFmtId="179" fontId="5" fillId="0" borderId="8" xfId="1" applyNumberFormat="1" applyFont="1" applyFill="1" applyBorder="1" applyAlignment="1" applyProtection="1">
      <alignment vertical="center"/>
      <protection locked="0"/>
    </xf>
    <xf numFmtId="179" fontId="5" fillId="0" borderId="9" xfId="1" applyNumberFormat="1" applyFont="1" applyFill="1" applyBorder="1" applyAlignment="1" applyProtection="1">
      <alignment vertical="center"/>
      <protection locked="0"/>
    </xf>
    <xf numFmtId="38" fontId="4" fillId="0" borderId="13" xfId="1" applyFont="1" applyBorder="1" applyAlignment="1">
      <alignment horizontal="right" vertical="center"/>
    </xf>
    <xf numFmtId="38" fontId="4" fillId="0" borderId="14" xfId="1" applyFont="1" applyBorder="1" applyAlignment="1">
      <alignment horizontal="right" vertical="center"/>
    </xf>
    <xf numFmtId="38" fontId="4" fillId="0" borderId="15" xfId="1" applyFont="1" applyBorder="1" applyAlignment="1">
      <alignment horizontal="right" vertical="center"/>
    </xf>
    <xf numFmtId="0" fontId="3" fillId="0" borderId="2" xfId="0" applyFont="1" applyBorder="1" applyAlignment="1">
      <alignment horizontal="distributed" vertical="center"/>
    </xf>
    <xf numFmtId="0" fontId="3" fillId="0" borderId="3" xfId="0" applyFont="1" applyBorder="1" applyAlignment="1">
      <alignment horizontal="distributed" vertical="center"/>
    </xf>
    <xf numFmtId="0" fontId="3" fillId="0" borderId="4" xfId="0" applyFont="1" applyBorder="1" applyAlignment="1">
      <alignment horizontal="distributed" vertical="center"/>
    </xf>
    <xf numFmtId="0" fontId="3" fillId="0" borderId="7" xfId="0" applyFont="1" applyBorder="1" applyAlignment="1">
      <alignment horizontal="distributed" vertical="center"/>
    </xf>
    <xf numFmtId="0" fontId="3" fillId="0" borderId="8" xfId="0" applyFont="1" applyBorder="1" applyAlignment="1">
      <alignment horizontal="distributed" vertical="center"/>
    </xf>
    <xf numFmtId="0" fontId="3" fillId="0" borderId="9" xfId="0" applyFont="1" applyBorder="1" applyAlignment="1">
      <alignment horizontal="distributed" vertical="center"/>
    </xf>
    <xf numFmtId="0" fontId="3" fillId="0" borderId="8" xfId="0" applyFont="1" applyBorder="1" applyAlignment="1">
      <alignment horizontal="distributed" vertical="center" indent="1"/>
    </xf>
    <xf numFmtId="179" fontId="5" fillId="0" borderId="1" xfId="1" applyNumberFormat="1" applyFont="1" applyFill="1" applyBorder="1" applyAlignment="1">
      <alignment vertical="center"/>
    </xf>
    <xf numFmtId="179" fontId="5" fillId="0" borderId="10" xfId="0" applyNumberFormat="1" applyFont="1" applyFill="1" applyBorder="1" applyAlignment="1">
      <alignment vertical="center"/>
    </xf>
    <xf numFmtId="179" fontId="5" fillId="0" borderId="12" xfId="0" applyNumberFormat="1" applyFont="1" applyFill="1" applyBorder="1" applyAlignment="1">
      <alignment vertical="center"/>
    </xf>
    <xf numFmtId="0" fontId="3" fillId="0" borderId="8" xfId="0" applyFont="1" applyBorder="1" applyAlignment="1">
      <alignment horizontal="right" vertical="center"/>
    </xf>
    <xf numFmtId="179" fontId="5" fillId="0" borderId="2" xfId="1" applyNumberFormat="1" applyFont="1" applyFill="1" applyBorder="1" applyAlignment="1">
      <alignment vertical="center"/>
    </xf>
    <xf numFmtId="179" fontId="5" fillId="0" borderId="3" xfId="1" applyNumberFormat="1" applyFont="1" applyFill="1" applyBorder="1" applyAlignment="1">
      <alignment vertical="center"/>
    </xf>
    <xf numFmtId="179" fontId="5" fillId="0" borderId="4" xfId="1" applyNumberFormat="1" applyFont="1" applyFill="1" applyBorder="1" applyAlignment="1">
      <alignment vertical="center"/>
    </xf>
    <xf numFmtId="179" fontId="5" fillId="0" borderId="7" xfId="1" applyNumberFormat="1" applyFont="1" applyFill="1" applyBorder="1" applyAlignment="1">
      <alignment vertical="center"/>
    </xf>
    <xf numFmtId="179" fontId="5" fillId="0" borderId="8" xfId="1" applyNumberFormat="1" applyFont="1" applyFill="1" applyBorder="1" applyAlignment="1">
      <alignment vertical="center"/>
    </xf>
    <xf numFmtId="179" fontId="5" fillId="0" borderId="9" xfId="1" applyNumberFormat="1" applyFont="1" applyFill="1" applyBorder="1" applyAlignment="1">
      <alignment vertical="center"/>
    </xf>
    <xf numFmtId="179" fontId="5" fillId="0" borderId="2" xfId="0" applyNumberFormat="1" applyFont="1" applyFill="1" applyBorder="1" applyAlignment="1">
      <alignment vertical="center"/>
    </xf>
    <xf numFmtId="179" fontId="5" fillId="0" borderId="3" xfId="0" applyNumberFormat="1" applyFont="1" applyFill="1" applyBorder="1" applyAlignment="1">
      <alignment vertical="center"/>
    </xf>
    <xf numFmtId="179" fontId="5" fillId="0" borderId="4" xfId="0" applyNumberFormat="1" applyFont="1" applyFill="1" applyBorder="1" applyAlignment="1">
      <alignment vertical="center"/>
    </xf>
    <xf numFmtId="179" fontId="5" fillId="0" borderId="7" xfId="0" applyNumberFormat="1" applyFont="1" applyFill="1" applyBorder="1" applyAlignment="1">
      <alignment vertical="center"/>
    </xf>
    <xf numFmtId="179" fontId="5" fillId="0" borderId="8" xfId="0" applyNumberFormat="1" applyFont="1" applyFill="1" applyBorder="1" applyAlignment="1">
      <alignment vertical="center"/>
    </xf>
    <xf numFmtId="179" fontId="5" fillId="0" borderId="9" xfId="0" applyNumberFormat="1" applyFont="1" applyFill="1" applyBorder="1" applyAlignment="1">
      <alignment vertical="center"/>
    </xf>
    <xf numFmtId="179" fontId="5" fillId="0" borderId="2" xfId="0" applyNumberFormat="1" applyFont="1" applyFill="1" applyBorder="1" applyAlignment="1">
      <alignment horizontal="right" vertical="center"/>
    </xf>
    <xf numFmtId="179" fontId="5" fillId="0" borderId="3" xfId="0" applyNumberFormat="1" applyFont="1" applyFill="1" applyBorder="1" applyAlignment="1">
      <alignment horizontal="right" vertical="center"/>
    </xf>
    <xf numFmtId="179" fontId="5" fillId="0" borderId="4" xfId="0" applyNumberFormat="1" applyFont="1" applyFill="1" applyBorder="1" applyAlignment="1">
      <alignment horizontal="right" vertical="center"/>
    </xf>
    <xf numFmtId="179" fontId="5" fillId="0" borderId="7" xfId="0" applyNumberFormat="1" applyFont="1" applyFill="1" applyBorder="1" applyAlignment="1">
      <alignment horizontal="right" vertical="center"/>
    </xf>
    <xf numFmtId="179" fontId="5" fillId="0" borderId="8" xfId="0" applyNumberFormat="1" applyFont="1" applyFill="1" applyBorder="1" applyAlignment="1">
      <alignment horizontal="right" vertical="center"/>
    </xf>
    <xf numFmtId="179" fontId="5" fillId="0" borderId="9" xfId="0" applyNumberFormat="1" applyFont="1" applyFill="1" applyBorder="1" applyAlignment="1">
      <alignment horizontal="right" vertical="center"/>
    </xf>
    <xf numFmtId="179" fontId="5" fillId="0" borderId="2" xfId="1" applyNumberFormat="1" applyFont="1" applyFill="1" applyBorder="1" applyAlignment="1" applyProtection="1">
      <alignment horizontal="right" vertical="center"/>
      <protection locked="0"/>
    </xf>
    <xf numFmtId="179" fontId="5" fillId="0" borderId="3" xfId="1" applyNumberFormat="1" applyFont="1" applyFill="1" applyBorder="1" applyAlignment="1" applyProtection="1">
      <alignment horizontal="right" vertical="center"/>
      <protection locked="0"/>
    </xf>
    <xf numFmtId="179" fontId="5" fillId="0" borderId="4" xfId="1" applyNumberFormat="1" applyFont="1" applyFill="1" applyBorder="1" applyAlignment="1" applyProtection="1">
      <alignment horizontal="right" vertical="center"/>
      <protection locked="0"/>
    </xf>
    <xf numFmtId="179" fontId="5" fillId="0" borderId="7" xfId="1" applyNumberFormat="1" applyFont="1" applyFill="1" applyBorder="1" applyAlignment="1" applyProtection="1">
      <alignment horizontal="right" vertical="center"/>
      <protection locked="0"/>
    </xf>
    <xf numFmtId="179" fontId="5" fillId="0" borderId="8" xfId="1" applyNumberFormat="1" applyFont="1" applyFill="1" applyBorder="1" applyAlignment="1" applyProtection="1">
      <alignment horizontal="right" vertical="center"/>
      <protection locked="0"/>
    </xf>
    <xf numFmtId="179" fontId="5" fillId="0" borderId="9" xfId="1" applyNumberFormat="1" applyFont="1" applyFill="1" applyBorder="1" applyAlignment="1" applyProtection="1">
      <alignment horizontal="right" vertical="center"/>
      <protection locked="0"/>
    </xf>
    <xf numFmtId="179" fontId="5" fillId="0" borderId="2" xfId="1" applyNumberFormat="1" applyFont="1" applyFill="1" applyBorder="1" applyAlignment="1">
      <alignment horizontal="right" vertical="center"/>
    </xf>
    <xf numFmtId="179" fontId="5" fillId="0" borderId="3" xfId="1" applyNumberFormat="1" applyFont="1" applyFill="1" applyBorder="1" applyAlignment="1">
      <alignment horizontal="right" vertical="center"/>
    </xf>
    <xf numFmtId="179" fontId="5" fillId="0" borderId="4" xfId="1" applyNumberFormat="1" applyFont="1" applyFill="1" applyBorder="1" applyAlignment="1">
      <alignment horizontal="right" vertical="center"/>
    </xf>
    <xf numFmtId="179" fontId="5" fillId="0" borderId="7" xfId="1" applyNumberFormat="1" applyFont="1" applyFill="1" applyBorder="1" applyAlignment="1">
      <alignment horizontal="right" vertical="center"/>
    </xf>
    <xf numFmtId="179" fontId="5" fillId="0" borderId="8" xfId="1" applyNumberFormat="1" applyFont="1" applyFill="1" applyBorder="1" applyAlignment="1">
      <alignment horizontal="right" vertical="center"/>
    </xf>
    <xf numFmtId="179" fontId="5" fillId="0" borderId="9" xfId="1" applyNumberFormat="1" applyFont="1" applyFill="1" applyBorder="1" applyAlignment="1">
      <alignment horizontal="right" vertical="center"/>
    </xf>
    <xf numFmtId="179" fontId="5" fillId="0" borderId="1" xfId="1" applyNumberFormat="1" applyFont="1" applyFill="1" applyBorder="1" applyAlignment="1" applyProtection="1">
      <alignment vertical="center"/>
      <protection locked="0"/>
    </xf>
    <xf numFmtId="0" fontId="4" fillId="0" borderId="2" xfId="0" applyFont="1" applyBorder="1" applyAlignment="1">
      <alignment horizontal="distributed" vertical="center" wrapText="1"/>
    </xf>
    <xf numFmtId="0" fontId="4" fillId="0" borderId="3" xfId="0" applyFont="1" applyBorder="1" applyAlignment="1">
      <alignment horizontal="distributed" vertical="center" wrapText="1"/>
    </xf>
    <xf numFmtId="0" fontId="4" fillId="0" borderId="4" xfId="0" applyFont="1" applyBorder="1" applyAlignment="1">
      <alignment horizontal="distributed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179" fontId="5" fillId="0" borderId="10" xfId="1" applyNumberFormat="1" applyFont="1" applyFill="1" applyBorder="1" applyAlignment="1" applyProtection="1">
      <alignment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distributed" vertical="center"/>
    </xf>
    <xf numFmtId="0" fontId="3" fillId="0" borderId="14" xfId="0" applyFont="1" applyBorder="1" applyAlignment="1">
      <alignment horizontal="distributed" vertical="center"/>
    </xf>
    <xf numFmtId="0" fontId="3" fillId="0" borderId="15" xfId="0" applyFont="1" applyBorder="1" applyAlignment="1">
      <alignment horizontal="distributed" vertical="center"/>
    </xf>
    <xf numFmtId="0" fontId="3" fillId="0" borderId="2" xfId="0" applyFont="1" applyBorder="1" applyAlignment="1">
      <alignment horizontal="distributed" vertical="center" wrapText="1"/>
    </xf>
    <xf numFmtId="0" fontId="3" fillId="0" borderId="3" xfId="0" applyFont="1" applyBorder="1" applyAlignment="1">
      <alignment horizontal="distributed" vertical="center" wrapText="1"/>
    </xf>
    <xf numFmtId="0" fontId="3" fillId="0" borderId="4" xfId="0" applyFont="1" applyBorder="1" applyAlignment="1">
      <alignment horizontal="distributed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79" fontId="5" fillId="0" borderId="12" xfId="1" applyNumberFormat="1" applyFont="1" applyFill="1" applyBorder="1" applyAlignment="1" applyProtection="1">
      <alignment vertical="center"/>
      <protection locked="0"/>
    </xf>
    <xf numFmtId="179" fontId="5" fillId="0" borderId="11" xfId="1" applyNumberFormat="1" applyFont="1" applyFill="1" applyBorder="1" applyAlignment="1" applyProtection="1">
      <alignment vertical="center"/>
      <protection locked="0"/>
    </xf>
    <xf numFmtId="179" fontId="5" fillId="0" borderId="10" xfId="1" applyNumberFormat="1" applyFont="1" applyFill="1" applyBorder="1" applyAlignment="1">
      <alignment horizontal="right" vertical="center"/>
    </xf>
    <xf numFmtId="179" fontId="5" fillId="0" borderId="12" xfId="1" applyNumberFormat="1" applyFont="1" applyFill="1" applyBorder="1" applyAlignment="1">
      <alignment horizontal="right" vertical="center"/>
    </xf>
    <xf numFmtId="0" fontId="5" fillId="0" borderId="18" xfId="0" applyFont="1" applyBorder="1" applyAlignment="1">
      <alignment horizontal="distributed" vertical="center" indent="1"/>
    </xf>
    <xf numFmtId="0" fontId="5" fillId="0" borderId="19" xfId="0" applyFont="1" applyBorder="1" applyAlignment="1">
      <alignment horizontal="distributed" vertical="center" indent="1"/>
    </xf>
    <xf numFmtId="0" fontId="5" fillId="0" borderId="20" xfId="0" applyFont="1" applyBorder="1" applyAlignment="1">
      <alignment horizontal="distributed" vertical="center" indent="1"/>
    </xf>
    <xf numFmtId="0" fontId="5" fillId="0" borderId="10" xfId="0" applyFont="1" applyBorder="1" applyAlignment="1">
      <alignment horizontal="center" vertical="distributed" textRotation="255"/>
    </xf>
    <xf numFmtId="0" fontId="5" fillId="0" borderId="12" xfId="0" applyFont="1" applyBorder="1" applyAlignment="1">
      <alignment horizontal="center" vertical="distributed" textRotation="255"/>
    </xf>
    <xf numFmtId="0" fontId="5" fillId="0" borderId="13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3" xfId="0" applyFont="1" applyBorder="1" applyAlignment="1">
      <alignment horizontal="distributed" vertical="center"/>
    </xf>
    <xf numFmtId="0" fontId="5" fillId="0" borderId="15" xfId="0" applyFont="1" applyBorder="1" applyAlignment="1">
      <alignment horizontal="distributed" vertical="center"/>
    </xf>
    <xf numFmtId="0" fontId="5" fillId="0" borderId="14" xfId="0" applyFont="1" applyBorder="1" applyAlignment="1">
      <alignment horizontal="distributed" vertical="center"/>
    </xf>
    <xf numFmtId="0" fontId="5" fillId="0" borderId="13" xfId="0" applyFont="1" applyBorder="1" applyAlignment="1">
      <alignment horizontal="distributed" vertical="center" indent="1"/>
    </xf>
    <xf numFmtId="0" fontId="5" fillId="0" borderId="14" xfId="0" applyFont="1" applyBorder="1" applyAlignment="1">
      <alignment horizontal="distributed" vertical="center" indent="1"/>
    </xf>
    <xf numFmtId="0" fontId="5" fillId="0" borderId="15" xfId="0" applyFont="1" applyBorder="1" applyAlignment="1">
      <alignment horizontal="distributed" vertical="center" indent="1"/>
    </xf>
    <xf numFmtId="0" fontId="5" fillId="0" borderId="7" xfId="0" applyFont="1" applyBorder="1" applyAlignment="1">
      <alignment horizontal="distributed" vertical="center" wrapText="1"/>
    </xf>
    <xf numFmtId="0" fontId="5" fillId="0" borderId="8" xfId="0" applyFont="1" applyBorder="1" applyAlignment="1">
      <alignment horizontal="distributed" vertical="center"/>
    </xf>
    <xf numFmtId="0" fontId="5" fillId="0" borderId="10" xfId="0" applyFont="1" applyBorder="1" applyAlignment="1">
      <alignment horizontal="center" vertical="distributed" textRotation="255" indent="3"/>
    </xf>
    <xf numFmtId="0" fontId="5" fillId="0" borderId="11" xfId="0" applyFont="1" applyBorder="1" applyAlignment="1">
      <alignment horizontal="center" vertical="distributed" textRotation="255" indent="3"/>
    </xf>
    <xf numFmtId="0" fontId="5" fillId="0" borderId="12" xfId="0" applyFont="1" applyBorder="1" applyAlignment="1">
      <alignment horizontal="center" vertical="distributed" textRotation="255" indent="3"/>
    </xf>
    <xf numFmtId="0" fontId="4" fillId="0" borderId="2" xfId="0" applyFont="1" applyBorder="1" applyAlignment="1">
      <alignment horizontal="distributed" vertical="center" indent="1"/>
    </xf>
    <xf numFmtId="0" fontId="4" fillId="0" borderId="3" xfId="0" applyFont="1" applyBorder="1" applyAlignment="1">
      <alignment horizontal="distributed" vertical="center" indent="1"/>
    </xf>
    <xf numFmtId="0" fontId="4" fillId="0" borderId="4" xfId="0" applyFont="1" applyBorder="1" applyAlignment="1">
      <alignment horizontal="distributed" vertical="center" indent="1"/>
    </xf>
    <xf numFmtId="0" fontId="4" fillId="0" borderId="7" xfId="0" applyFont="1" applyBorder="1" applyAlignment="1">
      <alignment horizontal="distributed" vertical="center" indent="1"/>
    </xf>
    <xf numFmtId="0" fontId="4" fillId="0" borderId="8" xfId="0" applyFont="1" applyBorder="1" applyAlignment="1">
      <alignment horizontal="distributed" vertical="center" indent="1"/>
    </xf>
    <xf numFmtId="0" fontId="4" fillId="0" borderId="9" xfId="0" applyFont="1" applyBorder="1" applyAlignment="1">
      <alignment horizontal="distributed" vertical="center" indent="1"/>
    </xf>
    <xf numFmtId="178" fontId="4" fillId="0" borderId="13" xfId="0" applyNumberFormat="1" applyFont="1" applyBorder="1" applyAlignment="1">
      <alignment horizontal="distributed" vertical="center" indent="1"/>
    </xf>
    <xf numFmtId="178" fontId="4" fillId="0" borderId="15" xfId="0" applyNumberFormat="1" applyFont="1" applyBorder="1" applyAlignment="1">
      <alignment horizontal="distributed" vertical="center" indent="1"/>
    </xf>
    <xf numFmtId="178" fontId="4" fillId="0" borderId="1" xfId="0" applyNumberFormat="1" applyFont="1" applyBorder="1" applyAlignment="1">
      <alignment horizontal="distributed" vertical="center" indent="1"/>
    </xf>
    <xf numFmtId="178" fontId="4" fillId="0" borderId="1" xfId="0" applyNumberFormat="1" applyFont="1" applyBorder="1" applyAlignment="1" applyProtection="1">
      <alignment horizontal="distributed" vertical="center" indent="1"/>
      <protection locked="0"/>
    </xf>
    <xf numFmtId="182" fontId="4" fillId="0" borderId="1" xfId="0" applyNumberFormat="1" applyFont="1" applyBorder="1" applyAlignment="1" applyProtection="1">
      <alignment horizontal="distributed" vertical="center" indent="1"/>
      <protection locked="0"/>
    </xf>
    <xf numFmtId="185" fontId="4" fillId="0" borderId="1" xfId="0" applyNumberFormat="1" applyFont="1" applyBorder="1" applyAlignment="1" applyProtection="1">
      <alignment horizontal="distributed" vertical="center" indent="1"/>
      <protection locked="0"/>
    </xf>
    <xf numFmtId="0" fontId="3" fillId="0" borderId="17" xfId="0" applyFont="1" applyBorder="1" applyAlignment="1">
      <alignment horizontal="distributed" vertical="center" indent="1"/>
    </xf>
    <xf numFmtId="0" fontId="3" fillId="0" borderId="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distributed" textRotation="255"/>
    </xf>
    <xf numFmtId="0" fontId="3" fillId="0" borderId="12" xfId="0" applyFont="1" applyBorder="1" applyAlignment="1">
      <alignment horizontal="center" vertical="distributed" textRotation="255"/>
    </xf>
    <xf numFmtId="0" fontId="3" fillId="0" borderId="1" xfId="0" applyFont="1" applyBorder="1" applyAlignment="1">
      <alignment horizontal="distributed" vertical="center"/>
    </xf>
    <xf numFmtId="0" fontId="3" fillId="0" borderId="10" xfId="0" applyFont="1" applyBorder="1" applyAlignment="1">
      <alignment horizontal="center" vertical="distributed" textRotation="255" indent="2"/>
    </xf>
    <xf numFmtId="0" fontId="3" fillId="0" borderId="11" xfId="0" applyFont="1" applyBorder="1" applyAlignment="1">
      <alignment horizontal="center" vertical="distributed" textRotation="255" indent="2"/>
    </xf>
    <xf numFmtId="0" fontId="3" fillId="0" borderId="12" xfId="0" applyFont="1" applyBorder="1" applyAlignment="1">
      <alignment horizontal="center" vertical="distributed" textRotation="255" indent="2"/>
    </xf>
    <xf numFmtId="0" fontId="3" fillId="0" borderId="1" xfId="0" applyFont="1" applyBorder="1" applyAlignment="1">
      <alignment horizontal="center" vertical="distributed" textRotation="255"/>
    </xf>
    <xf numFmtId="0" fontId="3" fillId="0" borderId="10" xfId="0" applyFont="1" applyBorder="1" applyAlignment="1">
      <alignment horizontal="center" vertical="distributed" textRotation="255" indent="1"/>
    </xf>
    <xf numFmtId="0" fontId="3" fillId="0" borderId="11" xfId="0" applyFont="1" applyBorder="1" applyAlignment="1">
      <alignment horizontal="center" vertical="distributed" textRotation="255" indent="1"/>
    </xf>
    <xf numFmtId="0" fontId="3" fillId="0" borderId="12" xfId="0" applyFont="1" applyBorder="1" applyAlignment="1">
      <alignment horizontal="center" vertical="distributed" textRotation="255" indent="1"/>
    </xf>
    <xf numFmtId="0" fontId="3" fillId="0" borderId="1" xfId="0" applyFont="1" applyBorder="1" applyAlignment="1">
      <alignment horizontal="distributed" vertical="center" indent="1"/>
    </xf>
    <xf numFmtId="179" fontId="4" fillId="0" borderId="10" xfId="1" applyNumberFormat="1" applyFont="1" applyFill="1" applyBorder="1" applyAlignment="1" applyProtection="1">
      <alignment horizontal="center" vertical="center"/>
      <protection locked="0"/>
    </xf>
    <xf numFmtId="0" fontId="6" fillId="0" borderId="12" xfId="0" applyFont="1" applyBorder="1" applyAlignment="1">
      <alignment horizontal="center" vertical="center"/>
    </xf>
    <xf numFmtId="0" fontId="4" fillId="0" borderId="10" xfId="0" applyFont="1" applyFill="1" applyBorder="1" applyAlignment="1" applyProtection="1">
      <alignment horizontal="center" vertical="center"/>
      <protection locked="0"/>
    </xf>
    <xf numFmtId="179" fontId="4" fillId="0" borderId="10" xfId="1" applyNumberFormat="1" applyFont="1" applyBorder="1" applyAlignment="1">
      <alignment horizontal="center" vertical="center"/>
    </xf>
    <xf numFmtId="179" fontId="4" fillId="0" borderId="12" xfId="1" applyNumberFormat="1" applyFont="1" applyBorder="1" applyAlignment="1">
      <alignment horizontal="center" vertical="center"/>
    </xf>
    <xf numFmtId="0" fontId="4" fillId="0" borderId="11" xfId="0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 applyProtection="1">
      <alignment horizontal="center" vertical="center"/>
      <protection locked="0"/>
    </xf>
    <xf numFmtId="179" fontId="4" fillId="0" borderId="10" xfId="1" applyNumberFormat="1" applyFont="1" applyBorder="1" applyAlignment="1" applyProtection="1">
      <alignment vertical="center"/>
      <protection locked="0"/>
    </xf>
    <xf numFmtId="179" fontId="4" fillId="0" borderId="12" xfId="1" applyNumberFormat="1" applyFont="1" applyBorder="1" applyAlignment="1" applyProtection="1">
      <alignment vertical="center"/>
      <protection locked="0"/>
    </xf>
    <xf numFmtId="179" fontId="4" fillId="0" borderId="10" xfId="1" applyNumberFormat="1" applyFont="1" applyBorder="1" applyAlignment="1" applyProtection="1">
      <alignment horizontal="center" vertical="center"/>
      <protection locked="0"/>
    </xf>
    <xf numFmtId="179" fontId="4" fillId="0" borderId="12" xfId="1" applyNumberFormat="1" applyFont="1" applyBorder="1" applyAlignment="1" applyProtection="1">
      <alignment horizontal="center" vertical="center"/>
      <protection locked="0"/>
    </xf>
    <xf numFmtId="186" fontId="4" fillId="0" borderId="25" xfId="1" applyNumberFormat="1" applyFont="1" applyFill="1" applyBorder="1" applyAlignment="1" applyProtection="1">
      <alignment vertical="center"/>
      <protection locked="0"/>
    </xf>
    <xf numFmtId="186" fontId="4" fillId="0" borderId="26" xfId="1" applyNumberFormat="1" applyFont="1" applyFill="1" applyBorder="1" applyAlignment="1" applyProtection="1">
      <alignment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13" xfId="0" applyFont="1" applyBorder="1" applyAlignment="1">
      <alignment horizontal="distributed" vertical="center"/>
    </xf>
    <xf numFmtId="0" fontId="4" fillId="0" borderId="14" xfId="0" applyFont="1" applyBorder="1" applyAlignment="1">
      <alignment horizontal="distributed" vertical="center"/>
    </xf>
    <xf numFmtId="0" fontId="4" fillId="0" borderId="15" xfId="0" applyFont="1" applyBorder="1" applyAlignment="1">
      <alignment horizontal="distributed" vertical="center"/>
    </xf>
    <xf numFmtId="0" fontId="4" fillId="0" borderId="13" xfId="0" applyFont="1" applyBorder="1" applyAlignment="1">
      <alignment horizontal="distributed" vertical="center" wrapText="1"/>
    </xf>
    <xf numFmtId="0" fontId="4" fillId="0" borderId="14" xfId="0" applyFont="1" applyBorder="1" applyAlignment="1">
      <alignment horizontal="distributed" vertical="center" wrapText="1"/>
    </xf>
    <xf numFmtId="0" fontId="4" fillId="0" borderId="15" xfId="0" applyFont="1" applyBorder="1" applyAlignment="1">
      <alignment horizontal="distributed" vertical="center" wrapText="1"/>
    </xf>
    <xf numFmtId="0" fontId="4" fillId="0" borderId="10" xfId="0" applyFont="1" applyBorder="1" applyAlignment="1">
      <alignment horizontal="distributed" vertical="center"/>
    </xf>
    <xf numFmtId="0" fontId="4" fillId="0" borderId="12" xfId="0" applyFont="1" applyBorder="1" applyAlignment="1">
      <alignment horizontal="distributed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178" fontId="3" fillId="0" borderId="10" xfId="0" applyNumberFormat="1" applyFont="1" applyBorder="1" applyAlignment="1">
      <alignment horizontal="center" vertical="center"/>
    </xf>
    <xf numFmtId="178" fontId="3" fillId="0" borderId="12" xfId="0" applyNumberFormat="1" applyFont="1" applyBorder="1" applyAlignment="1">
      <alignment horizontal="center" vertical="center"/>
    </xf>
    <xf numFmtId="176" fontId="3" fillId="0" borderId="10" xfId="1" applyNumberFormat="1" applyFont="1" applyBorder="1" applyAlignment="1" applyProtection="1">
      <alignment horizontal="right" vertical="center"/>
      <protection locked="0"/>
    </xf>
    <xf numFmtId="176" fontId="3" fillId="0" borderId="12" xfId="1" applyNumberFormat="1" applyFont="1" applyBorder="1" applyAlignment="1" applyProtection="1">
      <alignment horizontal="right" vertical="center"/>
      <protection locked="0"/>
    </xf>
    <xf numFmtId="176" fontId="3" fillId="0" borderId="10" xfId="1" applyNumberFormat="1" applyFont="1" applyBorder="1" applyAlignment="1" applyProtection="1">
      <alignment vertical="center"/>
      <protection locked="0"/>
    </xf>
    <xf numFmtId="176" fontId="3" fillId="0" borderId="12" xfId="1" applyNumberFormat="1" applyFont="1" applyBorder="1" applyAlignment="1" applyProtection="1">
      <alignment vertical="center"/>
      <protection locked="0"/>
    </xf>
    <xf numFmtId="38" fontId="3" fillId="0" borderId="13" xfId="1" applyFont="1" applyBorder="1" applyAlignment="1" applyProtection="1">
      <alignment vertical="center"/>
      <protection locked="0"/>
    </xf>
    <xf numFmtId="0" fontId="6" fillId="0" borderId="15" xfId="0" applyFont="1" applyBorder="1" applyAlignment="1">
      <alignment vertical="center"/>
    </xf>
    <xf numFmtId="38" fontId="3" fillId="0" borderId="15" xfId="1" applyFont="1" applyBorder="1" applyAlignment="1" applyProtection="1">
      <alignment vertical="center"/>
      <protection locked="0"/>
    </xf>
    <xf numFmtId="178" fontId="3" fillId="0" borderId="10" xfId="0" applyNumberFormat="1" applyFont="1" applyBorder="1" applyAlignment="1">
      <alignment horizontal="distributed" vertical="center"/>
    </xf>
    <xf numFmtId="178" fontId="3" fillId="0" borderId="12" xfId="0" applyNumberFormat="1" applyFont="1" applyBorder="1" applyAlignment="1">
      <alignment horizontal="distributed" vertical="center"/>
    </xf>
    <xf numFmtId="0" fontId="3" fillId="0" borderId="1" xfId="0" applyFont="1" applyBorder="1" applyAlignment="1">
      <alignment horizontal="distributed" vertical="center" indent="2"/>
    </xf>
  </cellXfs>
  <cellStyles count="3">
    <cellStyle name="パーセント" xfId="2" builtinId="5"/>
    <cellStyle name="桁区切り" xfId="1" builtinId="6"/>
    <cellStyle name="標準" xfId="0" builtinId="0"/>
  </cellStyles>
  <dxfs count="201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FFE6E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104775</xdr:colOff>
      <xdr:row>5</xdr:row>
      <xdr:rowOff>0</xdr:rowOff>
    </xdr:from>
    <xdr:to>
      <xdr:col>2</xdr:col>
      <xdr:colOff>485775</xdr:colOff>
      <xdr:row>5</xdr:row>
      <xdr:rowOff>0</xdr:rowOff>
    </xdr:to>
    <xdr:cxnSp macro="">
      <xdr:nvCxnSpPr>
        <xdr:cNvPr id="2" name="直線コネクタ 1"/>
        <xdr:cNvCxnSpPr/>
      </xdr:nvCxnSpPr>
      <xdr:spPr>
        <a:xfrm>
          <a:off x="1476375" y="8572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7</xdr:row>
      <xdr:rowOff>0</xdr:rowOff>
    </xdr:from>
    <xdr:to>
      <xdr:col>2</xdr:col>
      <xdr:colOff>485775</xdr:colOff>
      <xdr:row>7</xdr:row>
      <xdr:rowOff>0</xdr:rowOff>
    </xdr:to>
    <xdr:cxnSp macro="">
      <xdr:nvCxnSpPr>
        <xdr:cNvPr id="3" name="直線コネクタ 2"/>
        <xdr:cNvCxnSpPr/>
      </xdr:nvCxnSpPr>
      <xdr:spPr>
        <a:xfrm>
          <a:off x="1476375" y="12001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9</xdr:row>
      <xdr:rowOff>0</xdr:rowOff>
    </xdr:from>
    <xdr:to>
      <xdr:col>2</xdr:col>
      <xdr:colOff>476250</xdr:colOff>
      <xdr:row>9</xdr:row>
      <xdr:rowOff>0</xdr:rowOff>
    </xdr:to>
    <xdr:cxnSp macro="">
      <xdr:nvCxnSpPr>
        <xdr:cNvPr id="4" name="直線コネクタ 3"/>
        <xdr:cNvCxnSpPr/>
      </xdr:nvCxnSpPr>
      <xdr:spPr>
        <a:xfrm>
          <a:off x="1466850" y="15430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5" name="直線コネクタ 4"/>
        <xdr:cNvCxnSpPr/>
      </xdr:nvCxnSpPr>
      <xdr:spPr>
        <a:xfrm>
          <a:off x="3524250" y="8572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6" name="直線コネクタ 5"/>
        <xdr:cNvCxnSpPr/>
      </xdr:nvCxnSpPr>
      <xdr:spPr>
        <a:xfrm>
          <a:off x="3524250" y="12001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7" name="直線コネクタ 6"/>
        <xdr:cNvCxnSpPr/>
      </xdr:nvCxnSpPr>
      <xdr:spPr>
        <a:xfrm>
          <a:off x="3524250" y="15430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11</xdr:row>
      <xdr:rowOff>0</xdr:rowOff>
    </xdr:from>
    <xdr:to>
      <xdr:col>2</xdr:col>
      <xdr:colOff>476250</xdr:colOff>
      <xdr:row>11</xdr:row>
      <xdr:rowOff>0</xdr:rowOff>
    </xdr:to>
    <xdr:cxnSp macro="">
      <xdr:nvCxnSpPr>
        <xdr:cNvPr id="8" name="直線コネクタ 7"/>
        <xdr:cNvCxnSpPr/>
      </xdr:nvCxnSpPr>
      <xdr:spPr>
        <a:xfrm>
          <a:off x="1466850" y="18859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11</xdr:row>
      <xdr:rowOff>0</xdr:rowOff>
    </xdr:from>
    <xdr:to>
      <xdr:col>5</xdr:col>
      <xdr:colOff>476250</xdr:colOff>
      <xdr:row>11</xdr:row>
      <xdr:rowOff>0</xdr:rowOff>
    </xdr:to>
    <xdr:cxnSp macro="">
      <xdr:nvCxnSpPr>
        <xdr:cNvPr id="9" name="直線コネクタ 8"/>
        <xdr:cNvCxnSpPr/>
      </xdr:nvCxnSpPr>
      <xdr:spPr>
        <a:xfrm>
          <a:off x="3524250" y="18859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5</xdr:row>
      <xdr:rowOff>0</xdr:rowOff>
    </xdr:from>
    <xdr:to>
      <xdr:col>2</xdr:col>
      <xdr:colOff>485775</xdr:colOff>
      <xdr:row>5</xdr:row>
      <xdr:rowOff>0</xdr:rowOff>
    </xdr:to>
    <xdr:cxnSp macro="">
      <xdr:nvCxnSpPr>
        <xdr:cNvPr id="10" name="直線コネクタ 9"/>
        <xdr:cNvCxnSpPr/>
      </xdr:nvCxnSpPr>
      <xdr:spPr>
        <a:xfrm>
          <a:off x="1476375" y="8572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7</xdr:row>
      <xdr:rowOff>0</xdr:rowOff>
    </xdr:from>
    <xdr:to>
      <xdr:col>2</xdr:col>
      <xdr:colOff>485775</xdr:colOff>
      <xdr:row>7</xdr:row>
      <xdr:rowOff>0</xdr:rowOff>
    </xdr:to>
    <xdr:cxnSp macro="">
      <xdr:nvCxnSpPr>
        <xdr:cNvPr id="11" name="直線コネクタ 10"/>
        <xdr:cNvCxnSpPr/>
      </xdr:nvCxnSpPr>
      <xdr:spPr>
        <a:xfrm>
          <a:off x="1476375" y="12001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9</xdr:row>
      <xdr:rowOff>0</xdr:rowOff>
    </xdr:from>
    <xdr:to>
      <xdr:col>2</xdr:col>
      <xdr:colOff>476250</xdr:colOff>
      <xdr:row>9</xdr:row>
      <xdr:rowOff>0</xdr:rowOff>
    </xdr:to>
    <xdr:cxnSp macro="">
      <xdr:nvCxnSpPr>
        <xdr:cNvPr id="12" name="直線コネクタ 11"/>
        <xdr:cNvCxnSpPr/>
      </xdr:nvCxnSpPr>
      <xdr:spPr>
        <a:xfrm>
          <a:off x="1466850" y="15430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13" name="直線コネクタ 12"/>
        <xdr:cNvCxnSpPr/>
      </xdr:nvCxnSpPr>
      <xdr:spPr>
        <a:xfrm>
          <a:off x="3524250" y="8572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14" name="直線コネクタ 13"/>
        <xdr:cNvCxnSpPr/>
      </xdr:nvCxnSpPr>
      <xdr:spPr>
        <a:xfrm>
          <a:off x="3524250" y="12001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15" name="直線コネクタ 14"/>
        <xdr:cNvCxnSpPr/>
      </xdr:nvCxnSpPr>
      <xdr:spPr>
        <a:xfrm>
          <a:off x="3524250" y="15430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11</xdr:row>
      <xdr:rowOff>0</xdr:rowOff>
    </xdr:from>
    <xdr:to>
      <xdr:col>2</xdr:col>
      <xdr:colOff>476250</xdr:colOff>
      <xdr:row>11</xdr:row>
      <xdr:rowOff>0</xdr:rowOff>
    </xdr:to>
    <xdr:cxnSp macro="">
      <xdr:nvCxnSpPr>
        <xdr:cNvPr id="16" name="直線コネクタ 15"/>
        <xdr:cNvCxnSpPr/>
      </xdr:nvCxnSpPr>
      <xdr:spPr>
        <a:xfrm>
          <a:off x="1466850" y="18859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11</xdr:row>
      <xdr:rowOff>0</xdr:rowOff>
    </xdr:from>
    <xdr:to>
      <xdr:col>5</xdr:col>
      <xdr:colOff>476250</xdr:colOff>
      <xdr:row>11</xdr:row>
      <xdr:rowOff>0</xdr:rowOff>
    </xdr:to>
    <xdr:cxnSp macro="">
      <xdr:nvCxnSpPr>
        <xdr:cNvPr id="17" name="直線コネクタ 16"/>
        <xdr:cNvCxnSpPr/>
      </xdr:nvCxnSpPr>
      <xdr:spPr>
        <a:xfrm>
          <a:off x="3524250" y="18859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5</xdr:row>
      <xdr:rowOff>0</xdr:rowOff>
    </xdr:from>
    <xdr:to>
      <xdr:col>2</xdr:col>
      <xdr:colOff>485775</xdr:colOff>
      <xdr:row>5</xdr:row>
      <xdr:rowOff>0</xdr:rowOff>
    </xdr:to>
    <xdr:cxnSp macro="">
      <xdr:nvCxnSpPr>
        <xdr:cNvPr id="18" name="直線コネクタ 17"/>
        <xdr:cNvCxnSpPr/>
      </xdr:nvCxnSpPr>
      <xdr:spPr>
        <a:xfrm>
          <a:off x="1476375" y="8572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7</xdr:row>
      <xdr:rowOff>0</xdr:rowOff>
    </xdr:from>
    <xdr:to>
      <xdr:col>2</xdr:col>
      <xdr:colOff>485775</xdr:colOff>
      <xdr:row>7</xdr:row>
      <xdr:rowOff>0</xdr:rowOff>
    </xdr:to>
    <xdr:cxnSp macro="">
      <xdr:nvCxnSpPr>
        <xdr:cNvPr id="19" name="直線コネクタ 18"/>
        <xdr:cNvCxnSpPr/>
      </xdr:nvCxnSpPr>
      <xdr:spPr>
        <a:xfrm>
          <a:off x="1476375" y="12001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9</xdr:row>
      <xdr:rowOff>0</xdr:rowOff>
    </xdr:from>
    <xdr:to>
      <xdr:col>2</xdr:col>
      <xdr:colOff>476250</xdr:colOff>
      <xdr:row>9</xdr:row>
      <xdr:rowOff>0</xdr:rowOff>
    </xdr:to>
    <xdr:cxnSp macro="">
      <xdr:nvCxnSpPr>
        <xdr:cNvPr id="20" name="直線コネクタ 19"/>
        <xdr:cNvCxnSpPr/>
      </xdr:nvCxnSpPr>
      <xdr:spPr>
        <a:xfrm>
          <a:off x="1466850" y="15430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21" name="直線コネクタ 20"/>
        <xdr:cNvCxnSpPr/>
      </xdr:nvCxnSpPr>
      <xdr:spPr>
        <a:xfrm>
          <a:off x="3524250" y="8572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22" name="直線コネクタ 21"/>
        <xdr:cNvCxnSpPr/>
      </xdr:nvCxnSpPr>
      <xdr:spPr>
        <a:xfrm>
          <a:off x="3524250" y="12001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23" name="直線コネクタ 22"/>
        <xdr:cNvCxnSpPr/>
      </xdr:nvCxnSpPr>
      <xdr:spPr>
        <a:xfrm>
          <a:off x="3524250" y="15430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103533</xdr:colOff>
      <xdr:row>10</xdr:row>
      <xdr:rowOff>8282</xdr:rowOff>
    </xdr:from>
    <xdr:to>
      <xdr:col>2</xdr:col>
      <xdr:colOff>484533</xdr:colOff>
      <xdr:row>10</xdr:row>
      <xdr:rowOff>8282</xdr:rowOff>
    </xdr:to>
    <xdr:cxnSp macro="">
      <xdr:nvCxnSpPr>
        <xdr:cNvPr id="24" name="直線コネクタ 23"/>
        <xdr:cNvCxnSpPr/>
      </xdr:nvCxnSpPr>
      <xdr:spPr>
        <a:xfrm>
          <a:off x="1475133" y="1722782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103533</xdr:colOff>
      <xdr:row>10</xdr:row>
      <xdr:rowOff>8282</xdr:rowOff>
    </xdr:from>
    <xdr:to>
      <xdr:col>5</xdr:col>
      <xdr:colOff>484533</xdr:colOff>
      <xdr:row>10</xdr:row>
      <xdr:rowOff>8282</xdr:rowOff>
    </xdr:to>
    <xdr:cxnSp macro="">
      <xdr:nvCxnSpPr>
        <xdr:cNvPr id="25" name="直線コネクタ 24"/>
        <xdr:cNvCxnSpPr/>
      </xdr:nvCxnSpPr>
      <xdr:spPr>
        <a:xfrm>
          <a:off x="3532533" y="1722782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5</xdr:row>
      <xdr:rowOff>0</xdr:rowOff>
    </xdr:from>
    <xdr:to>
      <xdr:col>2</xdr:col>
      <xdr:colOff>485775</xdr:colOff>
      <xdr:row>5</xdr:row>
      <xdr:rowOff>0</xdr:rowOff>
    </xdr:to>
    <xdr:cxnSp macro="">
      <xdr:nvCxnSpPr>
        <xdr:cNvPr id="26" name="直線コネクタ 25"/>
        <xdr:cNvCxnSpPr/>
      </xdr:nvCxnSpPr>
      <xdr:spPr>
        <a:xfrm>
          <a:off x="1476375" y="8572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27" name="直線コネクタ 26"/>
        <xdr:cNvCxnSpPr/>
      </xdr:nvCxnSpPr>
      <xdr:spPr>
        <a:xfrm>
          <a:off x="1466850" y="12001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28" name="直線コネクタ 27"/>
        <xdr:cNvCxnSpPr/>
      </xdr:nvCxnSpPr>
      <xdr:spPr>
        <a:xfrm>
          <a:off x="3524250" y="8572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29" name="直線コネクタ 28"/>
        <xdr:cNvCxnSpPr/>
      </xdr:nvCxnSpPr>
      <xdr:spPr>
        <a:xfrm>
          <a:off x="3524250" y="12001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9</xdr:row>
      <xdr:rowOff>0</xdr:rowOff>
    </xdr:from>
    <xdr:to>
      <xdr:col>2</xdr:col>
      <xdr:colOff>476250</xdr:colOff>
      <xdr:row>9</xdr:row>
      <xdr:rowOff>0</xdr:rowOff>
    </xdr:to>
    <xdr:cxnSp macro="">
      <xdr:nvCxnSpPr>
        <xdr:cNvPr id="30" name="直線コネクタ 29"/>
        <xdr:cNvCxnSpPr/>
      </xdr:nvCxnSpPr>
      <xdr:spPr>
        <a:xfrm>
          <a:off x="1466850" y="15430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31" name="直線コネクタ 30"/>
        <xdr:cNvCxnSpPr/>
      </xdr:nvCxnSpPr>
      <xdr:spPr>
        <a:xfrm>
          <a:off x="3524250" y="15430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5</xdr:row>
      <xdr:rowOff>0</xdr:rowOff>
    </xdr:from>
    <xdr:to>
      <xdr:col>2</xdr:col>
      <xdr:colOff>485775</xdr:colOff>
      <xdr:row>5</xdr:row>
      <xdr:rowOff>0</xdr:rowOff>
    </xdr:to>
    <xdr:cxnSp macro="">
      <xdr:nvCxnSpPr>
        <xdr:cNvPr id="32" name="直線コネクタ 31"/>
        <xdr:cNvCxnSpPr/>
      </xdr:nvCxnSpPr>
      <xdr:spPr>
        <a:xfrm>
          <a:off x="1476375" y="8572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33" name="直線コネクタ 32"/>
        <xdr:cNvCxnSpPr/>
      </xdr:nvCxnSpPr>
      <xdr:spPr>
        <a:xfrm>
          <a:off x="1466850" y="12001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34" name="直線コネクタ 33"/>
        <xdr:cNvCxnSpPr/>
      </xdr:nvCxnSpPr>
      <xdr:spPr>
        <a:xfrm>
          <a:off x="3524250" y="8572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35" name="直線コネクタ 34"/>
        <xdr:cNvCxnSpPr/>
      </xdr:nvCxnSpPr>
      <xdr:spPr>
        <a:xfrm>
          <a:off x="3524250" y="12001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9</xdr:row>
      <xdr:rowOff>0</xdr:rowOff>
    </xdr:from>
    <xdr:to>
      <xdr:col>2</xdr:col>
      <xdr:colOff>476250</xdr:colOff>
      <xdr:row>9</xdr:row>
      <xdr:rowOff>0</xdr:rowOff>
    </xdr:to>
    <xdr:cxnSp macro="">
      <xdr:nvCxnSpPr>
        <xdr:cNvPr id="36" name="直線コネクタ 35"/>
        <xdr:cNvCxnSpPr/>
      </xdr:nvCxnSpPr>
      <xdr:spPr>
        <a:xfrm>
          <a:off x="1466850" y="15430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37" name="直線コネクタ 36"/>
        <xdr:cNvCxnSpPr/>
      </xdr:nvCxnSpPr>
      <xdr:spPr>
        <a:xfrm>
          <a:off x="3524250" y="15430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111815</xdr:colOff>
      <xdr:row>5</xdr:row>
      <xdr:rowOff>231914</xdr:rowOff>
    </xdr:from>
    <xdr:to>
      <xdr:col>2</xdr:col>
      <xdr:colOff>492815</xdr:colOff>
      <xdr:row>5</xdr:row>
      <xdr:rowOff>231914</xdr:rowOff>
    </xdr:to>
    <xdr:cxnSp macro="">
      <xdr:nvCxnSpPr>
        <xdr:cNvPr id="38" name="直線コネクタ 37"/>
        <xdr:cNvCxnSpPr/>
      </xdr:nvCxnSpPr>
      <xdr:spPr>
        <a:xfrm>
          <a:off x="1483415" y="1032014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111815</xdr:colOff>
      <xdr:row>6</xdr:row>
      <xdr:rowOff>8283</xdr:rowOff>
    </xdr:from>
    <xdr:to>
      <xdr:col>5</xdr:col>
      <xdr:colOff>492815</xdr:colOff>
      <xdr:row>6</xdr:row>
      <xdr:rowOff>8283</xdr:rowOff>
    </xdr:to>
    <xdr:cxnSp macro="">
      <xdr:nvCxnSpPr>
        <xdr:cNvPr id="39" name="直線コネクタ 38"/>
        <xdr:cNvCxnSpPr/>
      </xdr:nvCxnSpPr>
      <xdr:spPr>
        <a:xfrm>
          <a:off x="3540815" y="1036983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103533</xdr:colOff>
      <xdr:row>8</xdr:row>
      <xdr:rowOff>0</xdr:rowOff>
    </xdr:from>
    <xdr:to>
      <xdr:col>2</xdr:col>
      <xdr:colOff>484533</xdr:colOff>
      <xdr:row>8</xdr:row>
      <xdr:rowOff>0</xdr:rowOff>
    </xdr:to>
    <xdr:cxnSp macro="">
      <xdr:nvCxnSpPr>
        <xdr:cNvPr id="40" name="直線コネクタ 39"/>
        <xdr:cNvCxnSpPr/>
      </xdr:nvCxnSpPr>
      <xdr:spPr>
        <a:xfrm>
          <a:off x="1475133" y="137160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8</xdr:row>
      <xdr:rowOff>16565</xdr:rowOff>
    </xdr:from>
    <xdr:to>
      <xdr:col>5</xdr:col>
      <xdr:colOff>476250</xdr:colOff>
      <xdr:row>8</xdr:row>
      <xdr:rowOff>16565</xdr:rowOff>
    </xdr:to>
    <xdr:cxnSp macro="">
      <xdr:nvCxnSpPr>
        <xdr:cNvPr id="41" name="直線コネクタ 40"/>
        <xdr:cNvCxnSpPr/>
      </xdr:nvCxnSpPr>
      <xdr:spPr>
        <a:xfrm>
          <a:off x="3524250" y="138816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12</xdr:row>
      <xdr:rowOff>8283</xdr:rowOff>
    </xdr:from>
    <xdr:to>
      <xdr:col>2</xdr:col>
      <xdr:colOff>476250</xdr:colOff>
      <xdr:row>12</xdr:row>
      <xdr:rowOff>8283</xdr:rowOff>
    </xdr:to>
    <xdr:cxnSp macro="">
      <xdr:nvCxnSpPr>
        <xdr:cNvPr id="42" name="直線コネクタ 41"/>
        <xdr:cNvCxnSpPr/>
      </xdr:nvCxnSpPr>
      <xdr:spPr>
        <a:xfrm>
          <a:off x="1466850" y="2065683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12</xdr:row>
      <xdr:rowOff>1</xdr:rowOff>
    </xdr:from>
    <xdr:to>
      <xdr:col>5</xdr:col>
      <xdr:colOff>476250</xdr:colOff>
      <xdr:row>12</xdr:row>
      <xdr:rowOff>1</xdr:rowOff>
    </xdr:to>
    <xdr:cxnSp macro="">
      <xdr:nvCxnSpPr>
        <xdr:cNvPr id="43" name="直線コネクタ 42"/>
        <xdr:cNvCxnSpPr/>
      </xdr:nvCxnSpPr>
      <xdr:spPr>
        <a:xfrm>
          <a:off x="3524250" y="2057401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44" name="直線コネクタ 43"/>
        <xdr:cNvCxnSpPr/>
      </xdr:nvCxnSpPr>
      <xdr:spPr>
        <a:xfrm>
          <a:off x="3524250" y="8572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45" name="直線コネクタ 44"/>
        <xdr:cNvCxnSpPr/>
      </xdr:nvCxnSpPr>
      <xdr:spPr>
        <a:xfrm>
          <a:off x="3524250" y="12001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46" name="直線コネクタ 45"/>
        <xdr:cNvCxnSpPr/>
      </xdr:nvCxnSpPr>
      <xdr:spPr>
        <a:xfrm>
          <a:off x="3524250" y="15430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47" name="直線コネクタ 46"/>
        <xdr:cNvCxnSpPr/>
      </xdr:nvCxnSpPr>
      <xdr:spPr>
        <a:xfrm>
          <a:off x="3524250" y="8572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48" name="直線コネクタ 47"/>
        <xdr:cNvCxnSpPr/>
      </xdr:nvCxnSpPr>
      <xdr:spPr>
        <a:xfrm>
          <a:off x="3524250" y="12001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49" name="直線コネクタ 48"/>
        <xdr:cNvCxnSpPr/>
      </xdr:nvCxnSpPr>
      <xdr:spPr>
        <a:xfrm>
          <a:off x="3524250" y="15430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50" name="直線コネクタ 49"/>
        <xdr:cNvCxnSpPr/>
      </xdr:nvCxnSpPr>
      <xdr:spPr>
        <a:xfrm>
          <a:off x="3524250" y="8572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51" name="直線コネクタ 50"/>
        <xdr:cNvCxnSpPr/>
      </xdr:nvCxnSpPr>
      <xdr:spPr>
        <a:xfrm>
          <a:off x="3524250" y="12001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52" name="直線コネクタ 51"/>
        <xdr:cNvCxnSpPr/>
      </xdr:nvCxnSpPr>
      <xdr:spPr>
        <a:xfrm>
          <a:off x="3524250" y="8572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53" name="直線コネクタ 52"/>
        <xdr:cNvCxnSpPr/>
      </xdr:nvCxnSpPr>
      <xdr:spPr>
        <a:xfrm>
          <a:off x="3524250" y="12001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54" name="直線コネクタ 53"/>
        <xdr:cNvCxnSpPr/>
      </xdr:nvCxnSpPr>
      <xdr:spPr>
        <a:xfrm>
          <a:off x="3524250" y="8572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55" name="直線コネクタ 54"/>
        <xdr:cNvCxnSpPr/>
      </xdr:nvCxnSpPr>
      <xdr:spPr>
        <a:xfrm>
          <a:off x="3524250" y="12001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5</xdr:row>
      <xdr:rowOff>0</xdr:rowOff>
    </xdr:from>
    <xdr:to>
      <xdr:col>2</xdr:col>
      <xdr:colOff>485775</xdr:colOff>
      <xdr:row>5</xdr:row>
      <xdr:rowOff>0</xdr:rowOff>
    </xdr:to>
    <xdr:cxnSp macro="">
      <xdr:nvCxnSpPr>
        <xdr:cNvPr id="56" name="直線コネクタ 55"/>
        <xdr:cNvCxnSpPr/>
      </xdr:nvCxnSpPr>
      <xdr:spPr>
        <a:xfrm>
          <a:off x="1476375" y="8572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57" name="直線コネクタ 56"/>
        <xdr:cNvCxnSpPr/>
      </xdr:nvCxnSpPr>
      <xdr:spPr>
        <a:xfrm>
          <a:off x="1466850" y="12001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9</xdr:row>
      <xdr:rowOff>0</xdr:rowOff>
    </xdr:from>
    <xdr:to>
      <xdr:col>2</xdr:col>
      <xdr:colOff>476250</xdr:colOff>
      <xdr:row>9</xdr:row>
      <xdr:rowOff>0</xdr:rowOff>
    </xdr:to>
    <xdr:cxnSp macro="">
      <xdr:nvCxnSpPr>
        <xdr:cNvPr id="58" name="直線コネクタ 57"/>
        <xdr:cNvCxnSpPr/>
      </xdr:nvCxnSpPr>
      <xdr:spPr>
        <a:xfrm>
          <a:off x="1466850" y="15430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5</xdr:row>
      <xdr:rowOff>0</xdr:rowOff>
    </xdr:from>
    <xdr:to>
      <xdr:col>2</xdr:col>
      <xdr:colOff>485775</xdr:colOff>
      <xdr:row>5</xdr:row>
      <xdr:rowOff>0</xdr:rowOff>
    </xdr:to>
    <xdr:cxnSp macro="">
      <xdr:nvCxnSpPr>
        <xdr:cNvPr id="59" name="直線コネクタ 58"/>
        <xdr:cNvCxnSpPr/>
      </xdr:nvCxnSpPr>
      <xdr:spPr>
        <a:xfrm>
          <a:off x="1476375" y="8572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60" name="直線コネクタ 59"/>
        <xdr:cNvCxnSpPr/>
      </xdr:nvCxnSpPr>
      <xdr:spPr>
        <a:xfrm>
          <a:off x="1466850" y="12001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9</xdr:row>
      <xdr:rowOff>0</xdr:rowOff>
    </xdr:from>
    <xdr:to>
      <xdr:col>2</xdr:col>
      <xdr:colOff>476250</xdr:colOff>
      <xdr:row>9</xdr:row>
      <xdr:rowOff>0</xdr:rowOff>
    </xdr:to>
    <xdr:cxnSp macro="">
      <xdr:nvCxnSpPr>
        <xdr:cNvPr id="61" name="直線コネクタ 60"/>
        <xdr:cNvCxnSpPr/>
      </xdr:nvCxnSpPr>
      <xdr:spPr>
        <a:xfrm>
          <a:off x="1466850" y="15430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5</xdr:row>
      <xdr:rowOff>0</xdr:rowOff>
    </xdr:from>
    <xdr:to>
      <xdr:col>2</xdr:col>
      <xdr:colOff>485775</xdr:colOff>
      <xdr:row>5</xdr:row>
      <xdr:rowOff>0</xdr:rowOff>
    </xdr:to>
    <xdr:cxnSp macro="">
      <xdr:nvCxnSpPr>
        <xdr:cNvPr id="62" name="直線コネクタ 61"/>
        <xdr:cNvCxnSpPr/>
      </xdr:nvCxnSpPr>
      <xdr:spPr>
        <a:xfrm>
          <a:off x="1476375" y="8572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63" name="直線コネクタ 62"/>
        <xdr:cNvCxnSpPr/>
      </xdr:nvCxnSpPr>
      <xdr:spPr>
        <a:xfrm>
          <a:off x="1466850" y="12001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5</xdr:row>
      <xdr:rowOff>0</xdr:rowOff>
    </xdr:from>
    <xdr:to>
      <xdr:col>2</xdr:col>
      <xdr:colOff>476250</xdr:colOff>
      <xdr:row>5</xdr:row>
      <xdr:rowOff>0</xdr:rowOff>
    </xdr:to>
    <xdr:cxnSp macro="">
      <xdr:nvCxnSpPr>
        <xdr:cNvPr id="64" name="直線コネクタ 63"/>
        <xdr:cNvCxnSpPr/>
      </xdr:nvCxnSpPr>
      <xdr:spPr>
        <a:xfrm>
          <a:off x="1466850" y="8572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65" name="直線コネクタ 64"/>
        <xdr:cNvCxnSpPr/>
      </xdr:nvCxnSpPr>
      <xdr:spPr>
        <a:xfrm>
          <a:off x="1466850" y="12001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5</xdr:row>
      <xdr:rowOff>0</xdr:rowOff>
    </xdr:from>
    <xdr:to>
      <xdr:col>2</xdr:col>
      <xdr:colOff>476250</xdr:colOff>
      <xdr:row>5</xdr:row>
      <xdr:rowOff>0</xdr:rowOff>
    </xdr:to>
    <xdr:cxnSp macro="">
      <xdr:nvCxnSpPr>
        <xdr:cNvPr id="66" name="直線コネクタ 65"/>
        <xdr:cNvCxnSpPr/>
      </xdr:nvCxnSpPr>
      <xdr:spPr>
        <a:xfrm>
          <a:off x="1466850" y="8572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67" name="直線コネクタ 66"/>
        <xdr:cNvCxnSpPr/>
      </xdr:nvCxnSpPr>
      <xdr:spPr>
        <a:xfrm>
          <a:off x="1466850" y="12001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10</xdr:row>
      <xdr:rowOff>8283</xdr:rowOff>
    </xdr:from>
    <xdr:to>
      <xdr:col>2</xdr:col>
      <xdr:colOff>476250</xdr:colOff>
      <xdr:row>10</xdr:row>
      <xdr:rowOff>8283</xdr:rowOff>
    </xdr:to>
    <xdr:cxnSp macro="">
      <xdr:nvCxnSpPr>
        <xdr:cNvPr id="68" name="直線コネクタ 67"/>
        <xdr:cNvCxnSpPr/>
      </xdr:nvCxnSpPr>
      <xdr:spPr>
        <a:xfrm>
          <a:off x="1466850" y="1722783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14</xdr:row>
      <xdr:rowOff>8282</xdr:rowOff>
    </xdr:from>
    <xdr:to>
      <xdr:col>2</xdr:col>
      <xdr:colOff>485775</xdr:colOff>
      <xdr:row>14</xdr:row>
      <xdr:rowOff>8282</xdr:rowOff>
    </xdr:to>
    <xdr:cxnSp macro="">
      <xdr:nvCxnSpPr>
        <xdr:cNvPr id="69" name="直線コネクタ 68"/>
        <xdr:cNvCxnSpPr/>
      </xdr:nvCxnSpPr>
      <xdr:spPr>
        <a:xfrm>
          <a:off x="1476375" y="2408582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14</xdr:row>
      <xdr:rowOff>8282</xdr:rowOff>
    </xdr:from>
    <xdr:to>
      <xdr:col>5</xdr:col>
      <xdr:colOff>476250</xdr:colOff>
      <xdr:row>14</xdr:row>
      <xdr:rowOff>8282</xdr:rowOff>
    </xdr:to>
    <xdr:cxnSp macro="">
      <xdr:nvCxnSpPr>
        <xdr:cNvPr id="70" name="直線コネクタ 69"/>
        <xdr:cNvCxnSpPr/>
      </xdr:nvCxnSpPr>
      <xdr:spPr>
        <a:xfrm>
          <a:off x="3524250" y="2408582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111815</xdr:colOff>
      <xdr:row>14</xdr:row>
      <xdr:rowOff>8283</xdr:rowOff>
    </xdr:from>
    <xdr:to>
      <xdr:col>5</xdr:col>
      <xdr:colOff>492815</xdr:colOff>
      <xdr:row>14</xdr:row>
      <xdr:rowOff>8283</xdr:rowOff>
    </xdr:to>
    <xdr:cxnSp macro="">
      <xdr:nvCxnSpPr>
        <xdr:cNvPr id="71" name="直線コネクタ 70"/>
        <xdr:cNvCxnSpPr/>
      </xdr:nvCxnSpPr>
      <xdr:spPr>
        <a:xfrm>
          <a:off x="3540815" y="2408583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5</xdr:row>
      <xdr:rowOff>0</xdr:rowOff>
    </xdr:from>
    <xdr:to>
      <xdr:col>2</xdr:col>
      <xdr:colOff>485775</xdr:colOff>
      <xdr:row>5</xdr:row>
      <xdr:rowOff>0</xdr:rowOff>
    </xdr:to>
    <xdr:cxnSp macro="">
      <xdr:nvCxnSpPr>
        <xdr:cNvPr id="72" name="直線コネクタ 71"/>
        <xdr:cNvCxnSpPr/>
      </xdr:nvCxnSpPr>
      <xdr:spPr>
        <a:xfrm>
          <a:off x="1543050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7</xdr:row>
      <xdr:rowOff>0</xdr:rowOff>
    </xdr:from>
    <xdr:to>
      <xdr:col>2</xdr:col>
      <xdr:colOff>485775</xdr:colOff>
      <xdr:row>7</xdr:row>
      <xdr:rowOff>0</xdr:rowOff>
    </xdr:to>
    <xdr:cxnSp macro="">
      <xdr:nvCxnSpPr>
        <xdr:cNvPr id="73" name="直線コネクタ 72"/>
        <xdr:cNvCxnSpPr/>
      </xdr:nvCxnSpPr>
      <xdr:spPr>
        <a:xfrm>
          <a:off x="1543050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9</xdr:row>
      <xdr:rowOff>0</xdr:rowOff>
    </xdr:from>
    <xdr:to>
      <xdr:col>2</xdr:col>
      <xdr:colOff>476250</xdr:colOff>
      <xdr:row>9</xdr:row>
      <xdr:rowOff>0</xdr:rowOff>
    </xdr:to>
    <xdr:cxnSp macro="">
      <xdr:nvCxnSpPr>
        <xdr:cNvPr id="74" name="直線コネクタ 73"/>
        <xdr:cNvCxnSpPr/>
      </xdr:nvCxnSpPr>
      <xdr:spPr>
        <a:xfrm>
          <a:off x="15335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75" name="直線コネクタ 74"/>
        <xdr:cNvCxnSpPr/>
      </xdr:nvCxnSpPr>
      <xdr:spPr>
        <a:xfrm>
          <a:off x="4010025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76" name="直線コネクタ 75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77" name="直線コネクタ 76"/>
        <xdr:cNvCxnSpPr/>
      </xdr:nvCxnSpPr>
      <xdr:spPr>
        <a:xfrm>
          <a:off x="40100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11</xdr:row>
      <xdr:rowOff>0</xdr:rowOff>
    </xdr:from>
    <xdr:to>
      <xdr:col>2</xdr:col>
      <xdr:colOff>476250</xdr:colOff>
      <xdr:row>11</xdr:row>
      <xdr:rowOff>0</xdr:rowOff>
    </xdr:to>
    <xdr:cxnSp macro="">
      <xdr:nvCxnSpPr>
        <xdr:cNvPr id="78" name="直線コネクタ 77"/>
        <xdr:cNvCxnSpPr/>
      </xdr:nvCxnSpPr>
      <xdr:spPr>
        <a:xfrm>
          <a:off x="1533525" y="26955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11</xdr:row>
      <xdr:rowOff>0</xdr:rowOff>
    </xdr:from>
    <xdr:to>
      <xdr:col>5</xdr:col>
      <xdr:colOff>476250</xdr:colOff>
      <xdr:row>11</xdr:row>
      <xdr:rowOff>0</xdr:rowOff>
    </xdr:to>
    <xdr:cxnSp macro="">
      <xdr:nvCxnSpPr>
        <xdr:cNvPr id="79" name="直線コネクタ 78"/>
        <xdr:cNvCxnSpPr/>
      </xdr:nvCxnSpPr>
      <xdr:spPr>
        <a:xfrm>
          <a:off x="4010025" y="26955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5</xdr:row>
      <xdr:rowOff>0</xdr:rowOff>
    </xdr:from>
    <xdr:to>
      <xdr:col>2</xdr:col>
      <xdr:colOff>485775</xdr:colOff>
      <xdr:row>5</xdr:row>
      <xdr:rowOff>0</xdr:rowOff>
    </xdr:to>
    <xdr:cxnSp macro="">
      <xdr:nvCxnSpPr>
        <xdr:cNvPr id="80" name="直線コネクタ 79"/>
        <xdr:cNvCxnSpPr/>
      </xdr:nvCxnSpPr>
      <xdr:spPr>
        <a:xfrm>
          <a:off x="1543050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7</xdr:row>
      <xdr:rowOff>0</xdr:rowOff>
    </xdr:from>
    <xdr:to>
      <xdr:col>2</xdr:col>
      <xdr:colOff>485775</xdr:colOff>
      <xdr:row>7</xdr:row>
      <xdr:rowOff>0</xdr:rowOff>
    </xdr:to>
    <xdr:cxnSp macro="">
      <xdr:nvCxnSpPr>
        <xdr:cNvPr id="81" name="直線コネクタ 80"/>
        <xdr:cNvCxnSpPr/>
      </xdr:nvCxnSpPr>
      <xdr:spPr>
        <a:xfrm>
          <a:off x="1543050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9</xdr:row>
      <xdr:rowOff>0</xdr:rowOff>
    </xdr:from>
    <xdr:to>
      <xdr:col>2</xdr:col>
      <xdr:colOff>476250</xdr:colOff>
      <xdr:row>9</xdr:row>
      <xdr:rowOff>0</xdr:rowOff>
    </xdr:to>
    <xdr:cxnSp macro="">
      <xdr:nvCxnSpPr>
        <xdr:cNvPr id="82" name="直線コネクタ 81"/>
        <xdr:cNvCxnSpPr/>
      </xdr:nvCxnSpPr>
      <xdr:spPr>
        <a:xfrm>
          <a:off x="15335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83" name="直線コネクタ 82"/>
        <xdr:cNvCxnSpPr/>
      </xdr:nvCxnSpPr>
      <xdr:spPr>
        <a:xfrm>
          <a:off x="4010025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84" name="直線コネクタ 83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85" name="直線コネクタ 84"/>
        <xdr:cNvCxnSpPr/>
      </xdr:nvCxnSpPr>
      <xdr:spPr>
        <a:xfrm>
          <a:off x="40100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11</xdr:row>
      <xdr:rowOff>0</xdr:rowOff>
    </xdr:from>
    <xdr:to>
      <xdr:col>2</xdr:col>
      <xdr:colOff>476250</xdr:colOff>
      <xdr:row>11</xdr:row>
      <xdr:rowOff>0</xdr:rowOff>
    </xdr:to>
    <xdr:cxnSp macro="">
      <xdr:nvCxnSpPr>
        <xdr:cNvPr id="86" name="直線コネクタ 85"/>
        <xdr:cNvCxnSpPr/>
      </xdr:nvCxnSpPr>
      <xdr:spPr>
        <a:xfrm>
          <a:off x="1533525" y="26955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11</xdr:row>
      <xdr:rowOff>0</xdr:rowOff>
    </xdr:from>
    <xdr:to>
      <xdr:col>5</xdr:col>
      <xdr:colOff>476250</xdr:colOff>
      <xdr:row>11</xdr:row>
      <xdr:rowOff>0</xdr:rowOff>
    </xdr:to>
    <xdr:cxnSp macro="">
      <xdr:nvCxnSpPr>
        <xdr:cNvPr id="87" name="直線コネクタ 86"/>
        <xdr:cNvCxnSpPr/>
      </xdr:nvCxnSpPr>
      <xdr:spPr>
        <a:xfrm>
          <a:off x="4010025" y="26955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5</xdr:row>
      <xdr:rowOff>0</xdr:rowOff>
    </xdr:from>
    <xdr:to>
      <xdr:col>2</xdr:col>
      <xdr:colOff>485775</xdr:colOff>
      <xdr:row>5</xdr:row>
      <xdr:rowOff>0</xdr:rowOff>
    </xdr:to>
    <xdr:cxnSp macro="">
      <xdr:nvCxnSpPr>
        <xdr:cNvPr id="88" name="直線コネクタ 87"/>
        <xdr:cNvCxnSpPr/>
      </xdr:nvCxnSpPr>
      <xdr:spPr>
        <a:xfrm>
          <a:off x="1543050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7</xdr:row>
      <xdr:rowOff>0</xdr:rowOff>
    </xdr:from>
    <xdr:to>
      <xdr:col>2</xdr:col>
      <xdr:colOff>485775</xdr:colOff>
      <xdr:row>7</xdr:row>
      <xdr:rowOff>0</xdr:rowOff>
    </xdr:to>
    <xdr:cxnSp macro="">
      <xdr:nvCxnSpPr>
        <xdr:cNvPr id="89" name="直線コネクタ 88"/>
        <xdr:cNvCxnSpPr/>
      </xdr:nvCxnSpPr>
      <xdr:spPr>
        <a:xfrm>
          <a:off x="1543050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9</xdr:row>
      <xdr:rowOff>0</xdr:rowOff>
    </xdr:from>
    <xdr:to>
      <xdr:col>2</xdr:col>
      <xdr:colOff>476250</xdr:colOff>
      <xdr:row>9</xdr:row>
      <xdr:rowOff>0</xdr:rowOff>
    </xdr:to>
    <xdr:cxnSp macro="">
      <xdr:nvCxnSpPr>
        <xdr:cNvPr id="90" name="直線コネクタ 89"/>
        <xdr:cNvCxnSpPr/>
      </xdr:nvCxnSpPr>
      <xdr:spPr>
        <a:xfrm>
          <a:off x="15335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91" name="直線コネクタ 90"/>
        <xdr:cNvCxnSpPr/>
      </xdr:nvCxnSpPr>
      <xdr:spPr>
        <a:xfrm>
          <a:off x="4010025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92" name="直線コネクタ 91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93" name="直線コネクタ 92"/>
        <xdr:cNvCxnSpPr/>
      </xdr:nvCxnSpPr>
      <xdr:spPr>
        <a:xfrm>
          <a:off x="40100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103533</xdr:colOff>
      <xdr:row>10</xdr:row>
      <xdr:rowOff>8282</xdr:rowOff>
    </xdr:from>
    <xdr:to>
      <xdr:col>2</xdr:col>
      <xdr:colOff>484533</xdr:colOff>
      <xdr:row>10</xdr:row>
      <xdr:rowOff>8282</xdr:rowOff>
    </xdr:to>
    <xdr:cxnSp macro="">
      <xdr:nvCxnSpPr>
        <xdr:cNvPr id="94" name="直線コネクタ 93"/>
        <xdr:cNvCxnSpPr/>
      </xdr:nvCxnSpPr>
      <xdr:spPr>
        <a:xfrm>
          <a:off x="1541808" y="2465732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103533</xdr:colOff>
      <xdr:row>10</xdr:row>
      <xdr:rowOff>8282</xdr:rowOff>
    </xdr:from>
    <xdr:to>
      <xdr:col>5</xdr:col>
      <xdr:colOff>484533</xdr:colOff>
      <xdr:row>10</xdr:row>
      <xdr:rowOff>8282</xdr:rowOff>
    </xdr:to>
    <xdr:cxnSp macro="">
      <xdr:nvCxnSpPr>
        <xdr:cNvPr id="95" name="直線コネクタ 94"/>
        <xdr:cNvCxnSpPr/>
      </xdr:nvCxnSpPr>
      <xdr:spPr>
        <a:xfrm>
          <a:off x="4018308" y="2465732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5</xdr:row>
      <xdr:rowOff>0</xdr:rowOff>
    </xdr:from>
    <xdr:to>
      <xdr:col>2</xdr:col>
      <xdr:colOff>485775</xdr:colOff>
      <xdr:row>5</xdr:row>
      <xdr:rowOff>0</xdr:rowOff>
    </xdr:to>
    <xdr:cxnSp macro="">
      <xdr:nvCxnSpPr>
        <xdr:cNvPr id="96" name="直線コネクタ 95"/>
        <xdr:cNvCxnSpPr/>
      </xdr:nvCxnSpPr>
      <xdr:spPr>
        <a:xfrm>
          <a:off x="1543050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97" name="直線コネクタ 96"/>
        <xdr:cNvCxnSpPr/>
      </xdr:nvCxnSpPr>
      <xdr:spPr>
        <a:xfrm>
          <a:off x="15335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98" name="直線コネクタ 97"/>
        <xdr:cNvCxnSpPr/>
      </xdr:nvCxnSpPr>
      <xdr:spPr>
        <a:xfrm>
          <a:off x="4010025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99" name="直線コネクタ 98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9</xdr:row>
      <xdr:rowOff>0</xdr:rowOff>
    </xdr:from>
    <xdr:to>
      <xdr:col>2</xdr:col>
      <xdr:colOff>476250</xdr:colOff>
      <xdr:row>9</xdr:row>
      <xdr:rowOff>0</xdr:rowOff>
    </xdr:to>
    <xdr:cxnSp macro="">
      <xdr:nvCxnSpPr>
        <xdr:cNvPr id="100" name="直線コネクタ 99"/>
        <xdr:cNvCxnSpPr/>
      </xdr:nvCxnSpPr>
      <xdr:spPr>
        <a:xfrm>
          <a:off x="15335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101" name="直線コネクタ 100"/>
        <xdr:cNvCxnSpPr/>
      </xdr:nvCxnSpPr>
      <xdr:spPr>
        <a:xfrm>
          <a:off x="40100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5</xdr:row>
      <xdr:rowOff>0</xdr:rowOff>
    </xdr:from>
    <xdr:to>
      <xdr:col>2</xdr:col>
      <xdr:colOff>485775</xdr:colOff>
      <xdr:row>5</xdr:row>
      <xdr:rowOff>0</xdr:rowOff>
    </xdr:to>
    <xdr:cxnSp macro="">
      <xdr:nvCxnSpPr>
        <xdr:cNvPr id="102" name="直線コネクタ 101"/>
        <xdr:cNvCxnSpPr/>
      </xdr:nvCxnSpPr>
      <xdr:spPr>
        <a:xfrm>
          <a:off x="1543050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103" name="直線コネクタ 102"/>
        <xdr:cNvCxnSpPr/>
      </xdr:nvCxnSpPr>
      <xdr:spPr>
        <a:xfrm>
          <a:off x="15335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104" name="直線コネクタ 103"/>
        <xdr:cNvCxnSpPr/>
      </xdr:nvCxnSpPr>
      <xdr:spPr>
        <a:xfrm>
          <a:off x="4010025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105" name="直線コネクタ 104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9</xdr:row>
      <xdr:rowOff>0</xdr:rowOff>
    </xdr:from>
    <xdr:to>
      <xdr:col>2</xdr:col>
      <xdr:colOff>476250</xdr:colOff>
      <xdr:row>9</xdr:row>
      <xdr:rowOff>0</xdr:rowOff>
    </xdr:to>
    <xdr:cxnSp macro="">
      <xdr:nvCxnSpPr>
        <xdr:cNvPr id="106" name="直線コネクタ 105"/>
        <xdr:cNvCxnSpPr/>
      </xdr:nvCxnSpPr>
      <xdr:spPr>
        <a:xfrm>
          <a:off x="15335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107" name="直線コネクタ 106"/>
        <xdr:cNvCxnSpPr/>
      </xdr:nvCxnSpPr>
      <xdr:spPr>
        <a:xfrm>
          <a:off x="40100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111815</xdr:colOff>
      <xdr:row>5</xdr:row>
      <xdr:rowOff>231914</xdr:rowOff>
    </xdr:from>
    <xdr:to>
      <xdr:col>2</xdr:col>
      <xdr:colOff>492815</xdr:colOff>
      <xdr:row>5</xdr:row>
      <xdr:rowOff>231914</xdr:rowOff>
    </xdr:to>
    <xdr:cxnSp macro="">
      <xdr:nvCxnSpPr>
        <xdr:cNvPr id="108" name="直線コネクタ 107"/>
        <xdr:cNvCxnSpPr/>
      </xdr:nvCxnSpPr>
      <xdr:spPr>
        <a:xfrm>
          <a:off x="1550090" y="1498739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111815</xdr:colOff>
      <xdr:row>6</xdr:row>
      <xdr:rowOff>8283</xdr:rowOff>
    </xdr:from>
    <xdr:to>
      <xdr:col>5</xdr:col>
      <xdr:colOff>492815</xdr:colOff>
      <xdr:row>6</xdr:row>
      <xdr:rowOff>8283</xdr:rowOff>
    </xdr:to>
    <xdr:cxnSp macro="">
      <xdr:nvCxnSpPr>
        <xdr:cNvPr id="109" name="直線コネクタ 108"/>
        <xdr:cNvCxnSpPr/>
      </xdr:nvCxnSpPr>
      <xdr:spPr>
        <a:xfrm>
          <a:off x="4026590" y="1513233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103533</xdr:colOff>
      <xdr:row>8</xdr:row>
      <xdr:rowOff>0</xdr:rowOff>
    </xdr:from>
    <xdr:to>
      <xdr:col>2</xdr:col>
      <xdr:colOff>484533</xdr:colOff>
      <xdr:row>8</xdr:row>
      <xdr:rowOff>0</xdr:rowOff>
    </xdr:to>
    <xdr:cxnSp macro="">
      <xdr:nvCxnSpPr>
        <xdr:cNvPr id="110" name="直線コネクタ 109"/>
        <xdr:cNvCxnSpPr/>
      </xdr:nvCxnSpPr>
      <xdr:spPr>
        <a:xfrm>
          <a:off x="1541808" y="198120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8</xdr:row>
      <xdr:rowOff>16565</xdr:rowOff>
    </xdr:from>
    <xdr:to>
      <xdr:col>5</xdr:col>
      <xdr:colOff>476250</xdr:colOff>
      <xdr:row>8</xdr:row>
      <xdr:rowOff>16565</xdr:rowOff>
    </xdr:to>
    <xdr:cxnSp macro="">
      <xdr:nvCxnSpPr>
        <xdr:cNvPr id="111" name="直線コネクタ 110"/>
        <xdr:cNvCxnSpPr/>
      </xdr:nvCxnSpPr>
      <xdr:spPr>
        <a:xfrm>
          <a:off x="4010025" y="199776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12</xdr:row>
      <xdr:rowOff>8283</xdr:rowOff>
    </xdr:from>
    <xdr:to>
      <xdr:col>2</xdr:col>
      <xdr:colOff>476250</xdr:colOff>
      <xdr:row>12</xdr:row>
      <xdr:rowOff>8283</xdr:rowOff>
    </xdr:to>
    <xdr:cxnSp macro="">
      <xdr:nvCxnSpPr>
        <xdr:cNvPr id="112" name="直線コネクタ 111"/>
        <xdr:cNvCxnSpPr/>
      </xdr:nvCxnSpPr>
      <xdr:spPr>
        <a:xfrm>
          <a:off x="1533525" y="2941983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12</xdr:row>
      <xdr:rowOff>1</xdr:rowOff>
    </xdr:from>
    <xdr:to>
      <xdr:col>5</xdr:col>
      <xdr:colOff>476250</xdr:colOff>
      <xdr:row>12</xdr:row>
      <xdr:rowOff>1</xdr:rowOff>
    </xdr:to>
    <xdr:cxnSp macro="">
      <xdr:nvCxnSpPr>
        <xdr:cNvPr id="113" name="直線コネクタ 112"/>
        <xdr:cNvCxnSpPr/>
      </xdr:nvCxnSpPr>
      <xdr:spPr>
        <a:xfrm>
          <a:off x="4010025" y="2933701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114" name="直線コネクタ 113"/>
        <xdr:cNvCxnSpPr/>
      </xdr:nvCxnSpPr>
      <xdr:spPr>
        <a:xfrm>
          <a:off x="4010025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115" name="直線コネクタ 114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116" name="直線コネクタ 115"/>
        <xdr:cNvCxnSpPr/>
      </xdr:nvCxnSpPr>
      <xdr:spPr>
        <a:xfrm>
          <a:off x="40100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117" name="直線コネクタ 116"/>
        <xdr:cNvCxnSpPr/>
      </xdr:nvCxnSpPr>
      <xdr:spPr>
        <a:xfrm>
          <a:off x="4010025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118" name="直線コネクタ 117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119" name="直線コネクタ 118"/>
        <xdr:cNvCxnSpPr/>
      </xdr:nvCxnSpPr>
      <xdr:spPr>
        <a:xfrm>
          <a:off x="40100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120" name="直線コネクタ 119"/>
        <xdr:cNvCxnSpPr/>
      </xdr:nvCxnSpPr>
      <xdr:spPr>
        <a:xfrm>
          <a:off x="4010025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121" name="直線コネクタ 120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122" name="直線コネクタ 121"/>
        <xdr:cNvCxnSpPr/>
      </xdr:nvCxnSpPr>
      <xdr:spPr>
        <a:xfrm>
          <a:off x="4010025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123" name="直線コネクタ 122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5</xdr:row>
      <xdr:rowOff>0</xdr:rowOff>
    </xdr:from>
    <xdr:to>
      <xdr:col>5</xdr:col>
      <xdr:colOff>476250</xdr:colOff>
      <xdr:row>5</xdr:row>
      <xdr:rowOff>0</xdr:rowOff>
    </xdr:to>
    <xdr:cxnSp macro="">
      <xdr:nvCxnSpPr>
        <xdr:cNvPr id="124" name="直線コネクタ 123"/>
        <xdr:cNvCxnSpPr/>
      </xdr:nvCxnSpPr>
      <xdr:spPr>
        <a:xfrm>
          <a:off x="4010025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125" name="直線コネクタ 124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5</xdr:row>
      <xdr:rowOff>0</xdr:rowOff>
    </xdr:from>
    <xdr:to>
      <xdr:col>2</xdr:col>
      <xdr:colOff>485775</xdr:colOff>
      <xdr:row>5</xdr:row>
      <xdr:rowOff>0</xdr:rowOff>
    </xdr:to>
    <xdr:cxnSp macro="">
      <xdr:nvCxnSpPr>
        <xdr:cNvPr id="126" name="直線コネクタ 125"/>
        <xdr:cNvCxnSpPr/>
      </xdr:nvCxnSpPr>
      <xdr:spPr>
        <a:xfrm>
          <a:off x="1543050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127" name="直線コネクタ 126"/>
        <xdr:cNvCxnSpPr/>
      </xdr:nvCxnSpPr>
      <xdr:spPr>
        <a:xfrm>
          <a:off x="15335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9</xdr:row>
      <xdr:rowOff>0</xdr:rowOff>
    </xdr:from>
    <xdr:to>
      <xdr:col>2</xdr:col>
      <xdr:colOff>476250</xdr:colOff>
      <xdr:row>9</xdr:row>
      <xdr:rowOff>0</xdr:rowOff>
    </xdr:to>
    <xdr:cxnSp macro="">
      <xdr:nvCxnSpPr>
        <xdr:cNvPr id="128" name="直線コネクタ 127"/>
        <xdr:cNvCxnSpPr/>
      </xdr:nvCxnSpPr>
      <xdr:spPr>
        <a:xfrm>
          <a:off x="15335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5</xdr:row>
      <xdr:rowOff>0</xdr:rowOff>
    </xdr:from>
    <xdr:to>
      <xdr:col>2</xdr:col>
      <xdr:colOff>485775</xdr:colOff>
      <xdr:row>5</xdr:row>
      <xdr:rowOff>0</xdr:rowOff>
    </xdr:to>
    <xdr:cxnSp macro="">
      <xdr:nvCxnSpPr>
        <xdr:cNvPr id="129" name="直線コネクタ 128"/>
        <xdr:cNvCxnSpPr/>
      </xdr:nvCxnSpPr>
      <xdr:spPr>
        <a:xfrm>
          <a:off x="1543050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130" name="直線コネクタ 129"/>
        <xdr:cNvCxnSpPr/>
      </xdr:nvCxnSpPr>
      <xdr:spPr>
        <a:xfrm>
          <a:off x="15335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9</xdr:row>
      <xdr:rowOff>0</xdr:rowOff>
    </xdr:from>
    <xdr:to>
      <xdr:col>2</xdr:col>
      <xdr:colOff>476250</xdr:colOff>
      <xdr:row>9</xdr:row>
      <xdr:rowOff>0</xdr:rowOff>
    </xdr:to>
    <xdr:cxnSp macro="">
      <xdr:nvCxnSpPr>
        <xdr:cNvPr id="131" name="直線コネクタ 130"/>
        <xdr:cNvCxnSpPr/>
      </xdr:nvCxnSpPr>
      <xdr:spPr>
        <a:xfrm>
          <a:off x="15335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5</xdr:row>
      <xdr:rowOff>0</xdr:rowOff>
    </xdr:from>
    <xdr:to>
      <xdr:col>2</xdr:col>
      <xdr:colOff>485775</xdr:colOff>
      <xdr:row>5</xdr:row>
      <xdr:rowOff>0</xdr:rowOff>
    </xdr:to>
    <xdr:cxnSp macro="">
      <xdr:nvCxnSpPr>
        <xdr:cNvPr id="132" name="直線コネクタ 131"/>
        <xdr:cNvCxnSpPr/>
      </xdr:nvCxnSpPr>
      <xdr:spPr>
        <a:xfrm>
          <a:off x="1543050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133" name="直線コネクタ 132"/>
        <xdr:cNvCxnSpPr/>
      </xdr:nvCxnSpPr>
      <xdr:spPr>
        <a:xfrm>
          <a:off x="15335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5</xdr:row>
      <xdr:rowOff>0</xdr:rowOff>
    </xdr:from>
    <xdr:to>
      <xdr:col>2</xdr:col>
      <xdr:colOff>476250</xdr:colOff>
      <xdr:row>5</xdr:row>
      <xdr:rowOff>0</xdr:rowOff>
    </xdr:to>
    <xdr:cxnSp macro="">
      <xdr:nvCxnSpPr>
        <xdr:cNvPr id="134" name="直線コネクタ 133"/>
        <xdr:cNvCxnSpPr/>
      </xdr:nvCxnSpPr>
      <xdr:spPr>
        <a:xfrm>
          <a:off x="1533525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135" name="直線コネクタ 134"/>
        <xdr:cNvCxnSpPr/>
      </xdr:nvCxnSpPr>
      <xdr:spPr>
        <a:xfrm>
          <a:off x="15335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5</xdr:row>
      <xdr:rowOff>0</xdr:rowOff>
    </xdr:from>
    <xdr:to>
      <xdr:col>2</xdr:col>
      <xdr:colOff>476250</xdr:colOff>
      <xdr:row>5</xdr:row>
      <xdr:rowOff>0</xdr:rowOff>
    </xdr:to>
    <xdr:cxnSp macro="">
      <xdr:nvCxnSpPr>
        <xdr:cNvPr id="136" name="直線コネクタ 135"/>
        <xdr:cNvCxnSpPr/>
      </xdr:nvCxnSpPr>
      <xdr:spPr>
        <a:xfrm>
          <a:off x="1533525" y="12668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137" name="直線コネクタ 136"/>
        <xdr:cNvCxnSpPr/>
      </xdr:nvCxnSpPr>
      <xdr:spPr>
        <a:xfrm>
          <a:off x="15335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10</xdr:row>
      <xdr:rowOff>8283</xdr:rowOff>
    </xdr:from>
    <xdr:to>
      <xdr:col>2</xdr:col>
      <xdr:colOff>476250</xdr:colOff>
      <xdr:row>10</xdr:row>
      <xdr:rowOff>8283</xdr:rowOff>
    </xdr:to>
    <xdr:cxnSp macro="">
      <xdr:nvCxnSpPr>
        <xdr:cNvPr id="138" name="直線コネクタ 137"/>
        <xdr:cNvCxnSpPr/>
      </xdr:nvCxnSpPr>
      <xdr:spPr>
        <a:xfrm>
          <a:off x="1533525" y="2465733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14</xdr:row>
      <xdr:rowOff>8282</xdr:rowOff>
    </xdr:from>
    <xdr:to>
      <xdr:col>2</xdr:col>
      <xdr:colOff>485775</xdr:colOff>
      <xdr:row>14</xdr:row>
      <xdr:rowOff>8282</xdr:rowOff>
    </xdr:to>
    <xdr:cxnSp macro="">
      <xdr:nvCxnSpPr>
        <xdr:cNvPr id="139" name="直線コネクタ 138"/>
        <xdr:cNvCxnSpPr/>
      </xdr:nvCxnSpPr>
      <xdr:spPr>
        <a:xfrm>
          <a:off x="1543050" y="3418232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14</xdr:row>
      <xdr:rowOff>8282</xdr:rowOff>
    </xdr:from>
    <xdr:to>
      <xdr:col>5</xdr:col>
      <xdr:colOff>476250</xdr:colOff>
      <xdr:row>14</xdr:row>
      <xdr:rowOff>8282</xdr:rowOff>
    </xdr:to>
    <xdr:cxnSp macro="">
      <xdr:nvCxnSpPr>
        <xdr:cNvPr id="140" name="直線コネクタ 139"/>
        <xdr:cNvCxnSpPr/>
      </xdr:nvCxnSpPr>
      <xdr:spPr>
        <a:xfrm>
          <a:off x="4010025" y="3418232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111815</xdr:colOff>
      <xdr:row>14</xdr:row>
      <xdr:rowOff>8283</xdr:rowOff>
    </xdr:from>
    <xdr:to>
      <xdr:col>5</xdr:col>
      <xdr:colOff>492815</xdr:colOff>
      <xdr:row>14</xdr:row>
      <xdr:rowOff>8283</xdr:rowOff>
    </xdr:to>
    <xdr:cxnSp macro="">
      <xdr:nvCxnSpPr>
        <xdr:cNvPr id="141" name="直線コネクタ 140"/>
        <xdr:cNvCxnSpPr/>
      </xdr:nvCxnSpPr>
      <xdr:spPr>
        <a:xfrm>
          <a:off x="4026590" y="3418233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142" name="直線コネクタ 141"/>
        <xdr:cNvCxnSpPr/>
      </xdr:nvCxnSpPr>
      <xdr:spPr>
        <a:xfrm>
          <a:off x="15335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143" name="直線コネクタ 142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9</xdr:row>
      <xdr:rowOff>0</xdr:rowOff>
    </xdr:from>
    <xdr:to>
      <xdr:col>2</xdr:col>
      <xdr:colOff>476250</xdr:colOff>
      <xdr:row>9</xdr:row>
      <xdr:rowOff>0</xdr:rowOff>
    </xdr:to>
    <xdr:cxnSp macro="">
      <xdr:nvCxnSpPr>
        <xdr:cNvPr id="144" name="直線コネクタ 143"/>
        <xdr:cNvCxnSpPr/>
      </xdr:nvCxnSpPr>
      <xdr:spPr>
        <a:xfrm>
          <a:off x="15335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145" name="直線コネクタ 144"/>
        <xdr:cNvCxnSpPr/>
      </xdr:nvCxnSpPr>
      <xdr:spPr>
        <a:xfrm>
          <a:off x="40100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146" name="直線コネクタ 145"/>
        <xdr:cNvCxnSpPr/>
      </xdr:nvCxnSpPr>
      <xdr:spPr>
        <a:xfrm>
          <a:off x="15335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147" name="直線コネクタ 146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9</xdr:row>
      <xdr:rowOff>0</xdr:rowOff>
    </xdr:from>
    <xdr:to>
      <xdr:col>2</xdr:col>
      <xdr:colOff>476250</xdr:colOff>
      <xdr:row>9</xdr:row>
      <xdr:rowOff>0</xdr:rowOff>
    </xdr:to>
    <xdr:cxnSp macro="">
      <xdr:nvCxnSpPr>
        <xdr:cNvPr id="148" name="直線コネクタ 147"/>
        <xdr:cNvCxnSpPr/>
      </xdr:nvCxnSpPr>
      <xdr:spPr>
        <a:xfrm>
          <a:off x="15335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149" name="直線コネクタ 148"/>
        <xdr:cNvCxnSpPr/>
      </xdr:nvCxnSpPr>
      <xdr:spPr>
        <a:xfrm>
          <a:off x="4010025" y="221932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150" name="直線コネクタ 149"/>
        <xdr:cNvCxnSpPr/>
      </xdr:nvCxnSpPr>
      <xdr:spPr>
        <a:xfrm>
          <a:off x="15335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151" name="直線コネクタ 150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152" name="直線コネクタ 151"/>
        <xdr:cNvCxnSpPr/>
      </xdr:nvCxnSpPr>
      <xdr:spPr>
        <a:xfrm>
          <a:off x="15335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153" name="直線コネクタ 152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154" name="直線コネクタ 153"/>
        <xdr:cNvCxnSpPr/>
      </xdr:nvCxnSpPr>
      <xdr:spPr>
        <a:xfrm>
          <a:off x="15335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155" name="直線コネクタ 154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10</xdr:row>
      <xdr:rowOff>8283</xdr:rowOff>
    </xdr:from>
    <xdr:to>
      <xdr:col>2</xdr:col>
      <xdr:colOff>476250</xdr:colOff>
      <xdr:row>10</xdr:row>
      <xdr:rowOff>8283</xdr:rowOff>
    </xdr:to>
    <xdr:cxnSp macro="">
      <xdr:nvCxnSpPr>
        <xdr:cNvPr id="156" name="直線コネクタ 155"/>
        <xdr:cNvCxnSpPr/>
      </xdr:nvCxnSpPr>
      <xdr:spPr>
        <a:xfrm>
          <a:off x="1533525" y="2465733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157" name="直線コネクタ 156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158" name="直線コネクタ 157"/>
        <xdr:cNvCxnSpPr/>
      </xdr:nvCxnSpPr>
      <xdr:spPr>
        <a:xfrm>
          <a:off x="40100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159" name="直線コネクタ 158"/>
        <xdr:cNvCxnSpPr/>
      </xdr:nvCxnSpPr>
      <xdr:spPr>
        <a:xfrm>
          <a:off x="15335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160" name="直線コネクタ 159"/>
        <xdr:cNvCxnSpPr/>
      </xdr:nvCxnSpPr>
      <xdr:spPr>
        <a:xfrm>
          <a:off x="1533525" y="174307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12</xdr:row>
      <xdr:rowOff>8282</xdr:rowOff>
    </xdr:from>
    <xdr:to>
      <xdr:col>2</xdr:col>
      <xdr:colOff>485775</xdr:colOff>
      <xdr:row>12</xdr:row>
      <xdr:rowOff>8282</xdr:rowOff>
    </xdr:to>
    <xdr:cxnSp macro="">
      <xdr:nvCxnSpPr>
        <xdr:cNvPr id="161" name="直線コネクタ 160"/>
        <xdr:cNvCxnSpPr/>
      </xdr:nvCxnSpPr>
      <xdr:spPr>
        <a:xfrm>
          <a:off x="1543050" y="2941982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showGridLines="0" tabSelected="1" zoomScale="115" zoomScaleNormal="115" workbookViewId="0">
      <selection activeCell="G13" sqref="G13"/>
    </sheetView>
  </sheetViews>
  <sheetFormatPr defaultRowHeight="13.5" x14ac:dyDescent="0.15"/>
  <cols>
    <col min="1" max="1" width="3.75" style="2" customWidth="1"/>
    <col min="2" max="2" width="5.25" style="2" customWidth="1"/>
    <col min="3" max="3" width="5.125" style="2" customWidth="1"/>
    <col min="4" max="4" width="10.875" style="2" customWidth="1"/>
    <col min="5" max="5" width="5.125" style="2" customWidth="1"/>
    <col min="6" max="6" width="10.875" style="2" customWidth="1"/>
    <col min="7" max="7" width="5.125" style="2" customWidth="1"/>
    <col min="8" max="8" width="10.875" style="2" customWidth="1"/>
    <col min="9" max="9" width="5.125" style="2" customWidth="1"/>
    <col min="10" max="10" width="10.875" style="2" customWidth="1"/>
    <col min="11" max="11" width="5.125" style="2" customWidth="1"/>
    <col min="12" max="12" width="10.875" style="2" customWidth="1"/>
    <col min="13" max="16384" width="9" style="2"/>
  </cols>
  <sheetData>
    <row r="1" spans="1:12" ht="22.5" customHeight="1" x14ac:dyDescent="0.15">
      <c r="A1" s="167" t="s">
        <v>154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</row>
    <row r="2" spans="1:12" x14ac:dyDescent="0.1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18.75" customHeight="1" x14ac:dyDescent="0.15">
      <c r="A3" s="168" t="s">
        <v>39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8"/>
    </row>
    <row r="4" spans="1:12" ht="18.75" customHeight="1" x14ac:dyDescent="0.15">
      <c r="A4" s="169" t="s">
        <v>38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</row>
    <row r="5" spans="1:12" ht="18.75" customHeight="1" x14ac:dyDescent="0.15">
      <c r="A5" s="169" t="s">
        <v>37</v>
      </c>
      <c r="B5" s="169"/>
      <c r="C5" s="169"/>
      <c r="D5" s="169"/>
      <c r="E5" s="169"/>
      <c r="F5" s="169"/>
      <c r="G5" s="169"/>
      <c r="H5" s="169"/>
      <c r="I5" s="169"/>
      <c r="J5" s="169"/>
      <c r="K5" s="169"/>
      <c r="L5" s="169"/>
    </row>
    <row r="6" spans="1:12" x14ac:dyDescent="0.15">
      <c r="A6" s="1"/>
      <c r="B6" s="1"/>
      <c r="C6" s="1"/>
      <c r="D6" s="1"/>
      <c r="E6" s="1"/>
      <c r="F6" s="1"/>
      <c r="G6" s="1"/>
      <c r="H6" s="1"/>
      <c r="I6" s="1"/>
      <c r="J6" s="161" t="s">
        <v>29</v>
      </c>
      <c r="K6" s="161"/>
      <c r="L6" s="161"/>
    </row>
    <row r="7" spans="1:12" ht="15" customHeight="1" x14ac:dyDescent="0.15">
      <c r="A7" s="162" t="s">
        <v>1</v>
      </c>
      <c r="B7" s="163"/>
      <c r="C7" s="172" t="s">
        <v>57</v>
      </c>
      <c r="D7" s="172"/>
      <c r="E7" s="172" t="s">
        <v>56</v>
      </c>
      <c r="F7" s="172"/>
      <c r="G7" s="172" t="s">
        <v>155</v>
      </c>
      <c r="H7" s="172"/>
      <c r="I7" s="172" t="s">
        <v>151</v>
      </c>
      <c r="J7" s="172"/>
      <c r="K7" s="172" t="s">
        <v>156</v>
      </c>
      <c r="L7" s="172"/>
    </row>
    <row r="8" spans="1:12" ht="22.5" customHeight="1" x14ac:dyDescent="0.15">
      <c r="A8" s="164"/>
      <c r="B8" s="165"/>
      <c r="C8" s="11" t="s">
        <v>28</v>
      </c>
      <c r="D8" s="10" t="s">
        <v>27</v>
      </c>
      <c r="E8" s="11" t="s">
        <v>28</v>
      </c>
      <c r="F8" s="10" t="s">
        <v>27</v>
      </c>
      <c r="G8" s="11" t="s">
        <v>28</v>
      </c>
      <c r="H8" s="10" t="s">
        <v>27</v>
      </c>
      <c r="I8" s="11" t="s">
        <v>28</v>
      </c>
      <c r="J8" s="10" t="s">
        <v>27</v>
      </c>
      <c r="K8" s="11" t="s">
        <v>28</v>
      </c>
      <c r="L8" s="10" t="s">
        <v>27</v>
      </c>
    </row>
    <row r="9" spans="1:12" ht="30" customHeight="1" x14ac:dyDescent="0.15">
      <c r="A9" s="173" t="s">
        <v>35</v>
      </c>
      <c r="B9" s="174"/>
      <c r="C9" s="9">
        <v>6928</v>
      </c>
      <c r="D9" s="9">
        <v>24241770</v>
      </c>
      <c r="E9" s="9">
        <v>7160</v>
      </c>
      <c r="F9" s="9">
        <v>25057140</v>
      </c>
      <c r="G9" s="9">
        <v>7048</v>
      </c>
      <c r="H9" s="9">
        <v>24665070</v>
      </c>
      <c r="I9" s="9">
        <v>7051</v>
      </c>
      <c r="J9" s="9">
        <v>24680600</v>
      </c>
      <c r="K9" s="9">
        <v>6863</v>
      </c>
      <c r="L9" s="9">
        <v>24020500</v>
      </c>
    </row>
    <row r="10" spans="1:12" ht="30" customHeight="1" x14ac:dyDescent="0.15">
      <c r="A10" s="175" t="s">
        <v>34</v>
      </c>
      <c r="B10" s="136" t="s">
        <v>33</v>
      </c>
      <c r="C10" s="9">
        <v>317</v>
      </c>
      <c r="D10" s="9">
        <v>61432300</v>
      </c>
      <c r="E10" s="9">
        <v>377</v>
      </c>
      <c r="F10" s="9">
        <v>67298900</v>
      </c>
      <c r="G10" s="9">
        <v>383</v>
      </c>
      <c r="H10" s="9">
        <v>58069200</v>
      </c>
      <c r="I10" s="9">
        <v>383</v>
      </c>
      <c r="J10" s="9">
        <v>70676200</v>
      </c>
      <c r="K10" s="9">
        <v>372</v>
      </c>
      <c r="L10" s="9">
        <v>61115200</v>
      </c>
    </row>
    <row r="11" spans="1:12" ht="30" customHeight="1" x14ac:dyDescent="0.15">
      <c r="A11" s="176"/>
      <c r="B11" s="136" t="s">
        <v>32</v>
      </c>
      <c r="C11" s="9">
        <v>0</v>
      </c>
      <c r="D11" s="9">
        <v>0</v>
      </c>
      <c r="E11" s="9">
        <v>0</v>
      </c>
      <c r="F11" s="9">
        <v>0</v>
      </c>
      <c r="G11" s="9">
        <v>0</v>
      </c>
      <c r="H11" s="9">
        <v>0</v>
      </c>
      <c r="I11" s="9">
        <v>0</v>
      </c>
      <c r="J11" s="9">
        <v>0</v>
      </c>
      <c r="K11" s="9">
        <v>0</v>
      </c>
      <c r="L11" s="9">
        <v>0</v>
      </c>
    </row>
    <row r="12" spans="1:12" ht="30" customHeight="1" x14ac:dyDescent="0.15">
      <c r="A12" s="175" t="s">
        <v>31</v>
      </c>
      <c r="B12" s="13" t="s">
        <v>14</v>
      </c>
      <c r="C12" s="9">
        <v>84145</v>
      </c>
      <c r="D12" s="9">
        <v>289481600</v>
      </c>
      <c r="E12" s="9">
        <v>84187</v>
      </c>
      <c r="F12" s="9">
        <v>291715420</v>
      </c>
      <c r="G12" s="9">
        <v>84213</v>
      </c>
      <c r="H12" s="9">
        <v>292117280</v>
      </c>
      <c r="I12" s="9">
        <v>84296</v>
      </c>
      <c r="J12" s="9">
        <v>292654810</v>
      </c>
      <c r="K12" s="9">
        <v>83305</v>
      </c>
      <c r="L12" s="9">
        <v>291715900</v>
      </c>
    </row>
    <row r="13" spans="1:12" ht="30" customHeight="1" thickBot="1" x14ac:dyDescent="0.2">
      <c r="A13" s="177"/>
      <c r="B13" s="12" t="s">
        <v>15</v>
      </c>
      <c r="C13" s="8">
        <v>84145</v>
      </c>
      <c r="D13" s="8">
        <v>8425846080</v>
      </c>
      <c r="E13" s="8">
        <v>84187</v>
      </c>
      <c r="F13" s="8">
        <v>8606038130</v>
      </c>
      <c r="G13" s="8">
        <v>84213</v>
      </c>
      <c r="H13" s="8">
        <v>8509926090</v>
      </c>
      <c r="I13" s="8">
        <v>84296</v>
      </c>
      <c r="J13" s="8">
        <v>8593975510</v>
      </c>
      <c r="K13" s="8">
        <v>83305</v>
      </c>
      <c r="L13" s="8">
        <v>8399907900</v>
      </c>
    </row>
    <row r="14" spans="1:12" ht="30" customHeight="1" thickTop="1" x14ac:dyDescent="0.15">
      <c r="A14" s="170" t="s">
        <v>4</v>
      </c>
      <c r="B14" s="171"/>
      <c r="C14" s="7">
        <f>SUM(C9:C12)</f>
        <v>91390</v>
      </c>
      <c r="D14" s="7">
        <f>SUM(D9:D13)</f>
        <v>8801001750</v>
      </c>
      <c r="E14" s="7">
        <f>SUM(E9:E12)</f>
        <v>91724</v>
      </c>
      <c r="F14" s="7">
        <f>SUM(F9:F13)</f>
        <v>8990109590</v>
      </c>
      <c r="G14" s="7">
        <f>SUM(G9:G12)</f>
        <v>91644</v>
      </c>
      <c r="H14" s="7">
        <f>SUM(H9:H13)</f>
        <v>8884777640</v>
      </c>
      <c r="I14" s="7">
        <f>SUM(I9:I12)</f>
        <v>91730</v>
      </c>
      <c r="J14" s="7">
        <f>SUM(J9:J13)</f>
        <v>8981987120</v>
      </c>
      <c r="K14" s="7">
        <f>SUM(K9:K12)</f>
        <v>90540</v>
      </c>
      <c r="L14" s="7">
        <f>SUM(L9:L13)</f>
        <v>8776759500</v>
      </c>
    </row>
    <row r="15" spans="1:12" ht="22.5" customHeight="1" x14ac:dyDescent="0.15"/>
    <row r="16" spans="1:12" ht="18.75" customHeight="1" x14ac:dyDescent="0.15">
      <c r="A16" s="169" t="s">
        <v>36</v>
      </c>
      <c r="B16" s="169"/>
      <c r="C16" s="169"/>
      <c r="D16" s="169"/>
      <c r="E16" s="169"/>
      <c r="F16" s="169"/>
      <c r="G16" s="169"/>
      <c r="H16" s="169"/>
      <c r="I16" s="169"/>
      <c r="J16" s="169"/>
      <c r="K16" s="169"/>
      <c r="L16" s="169"/>
    </row>
    <row r="17" spans="1:12" x14ac:dyDescent="0.15">
      <c r="J17" s="161" t="s">
        <v>29</v>
      </c>
      <c r="K17" s="161"/>
      <c r="L17" s="161"/>
    </row>
    <row r="18" spans="1:12" ht="15" customHeight="1" x14ac:dyDescent="0.15">
      <c r="A18" s="162" t="s">
        <v>1</v>
      </c>
      <c r="B18" s="163"/>
      <c r="C18" s="172" t="s">
        <v>57</v>
      </c>
      <c r="D18" s="172"/>
      <c r="E18" s="172" t="s">
        <v>56</v>
      </c>
      <c r="F18" s="172"/>
      <c r="G18" s="178" t="str">
        <f>G7</f>
        <v>令和元年度</v>
      </c>
      <c r="H18" s="179"/>
      <c r="I18" s="166" t="s">
        <v>157</v>
      </c>
      <c r="J18" s="166"/>
      <c r="K18" s="166" t="s">
        <v>158</v>
      </c>
      <c r="L18" s="166"/>
    </row>
    <row r="19" spans="1:12" ht="22.5" customHeight="1" x14ac:dyDescent="0.15">
      <c r="A19" s="164"/>
      <c r="B19" s="165"/>
      <c r="C19" s="11" t="s">
        <v>28</v>
      </c>
      <c r="D19" s="10" t="s">
        <v>27</v>
      </c>
      <c r="E19" s="11" t="s">
        <v>28</v>
      </c>
      <c r="F19" s="10" t="s">
        <v>27</v>
      </c>
      <c r="G19" s="11" t="s">
        <v>28</v>
      </c>
      <c r="H19" s="10" t="s">
        <v>27</v>
      </c>
      <c r="I19" s="11" t="s">
        <v>28</v>
      </c>
      <c r="J19" s="10" t="s">
        <v>27</v>
      </c>
      <c r="K19" s="11" t="s">
        <v>28</v>
      </c>
      <c r="L19" s="10" t="s">
        <v>27</v>
      </c>
    </row>
    <row r="20" spans="1:12" ht="30" customHeight="1" x14ac:dyDescent="0.15">
      <c r="A20" s="173" t="s">
        <v>35</v>
      </c>
      <c r="B20" s="174"/>
      <c r="C20" s="9">
        <v>6928</v>
      </c>
      <c r="D20" s="9">
        <v>13852230</v>
      </c>
      <c r="E20" s="9">
        <v>7160</v>
      </c>
      <c r="F20" s="9">
        <v>14318360</v>
      </c>
      <c r="G20" s="9">
        <v>7048</v>
      </c>
      <c r="H20" s="9">
        <v>14094330</v>
      </c>
      <c r="I20" s="9">
        <v>7051</v>
      </c>
      <c r="J20" s="9">
        <v>14102600</v>
      </c>
      <c r="K20" s="9">
        <v>6863</v>
      </c>
      <c r="L20" s="9">
        <v>13726000</v>
      </c>
    </row>
    <row r="21" spans="1:12" ht="30" customHeight="1" x14ac:dyDescent="0.15">
      <c r="A21" s="180" t="s">
        <v>34</v>
      </c>
      <c r="B21" s="136" t="s">
        <v>33</v>
      </c>
      <c r="C21" s="9">
        <v>317</v>
      </c>
      <c r="D21" s="9">
        <v>40951800</v>
      </c>
      <c r="E21" s="9">
        <v>377</v>
      </c>
      <c r="F21" s="9">
        <v>44862100</v>
      </c>
      <c r="G21" s="9">
        <v>383</v>
      </c>
      <c r="H21" s="9">
        <v>38606100</v>
      </c>
      <c r="I21" s="9">
        <v>383</v>
      </c>
      <c r="J21" s="9">
        <v>47113900</v>
      </c>
      <c r="K21" s="9">
        <v>372</v>
      </c>
      <c r="L21" s="9">
        <v>40738200</v>
      </c>
    </row>
    <row r="22" spans="1:12" ht="30" customHeight="1" x14ac:dyDescent="0.15">
      <c r="A22" s="180"/>
      <c r="B22" s="136" t="s">
        <v>32</v>
      </c>
      <c r="C22" s="9">
        <v>0</v>
      </c>
      <c r="D22" s="9">
        <v>0</v>
      </c>
      <c r="E22" s="9">
        <v>0</v>
      </c>
      <c r="F22" s="9">
        <v>0</v>
      </c>
      <c r="G22" s="9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</row>
    <row r="23" spans="1:12" ht="30" customHeight="1" x14ac:dyDescent="0.15">
      <c r="A23" s="180" t="s">
        <v>31</v>
      </c>
      <c r="B23" s="13" t="s">
        <v>14</v>
      </c>
      <c r="C23" s="9">
        <v>84145</v>
      </c>
      <c r="D23" s="9">
        <v>165417160</v>
      </c>
      <c r="E23" s="9">
        <v>84187</v>
      </c>
      <c r="F23" s="9">
        <v>166695940</v>
      </c>
      <c r="G23" s="9">
        <v>84213</v>
      </c>
      <c r="H23" s="9">
        <v>166924490</v>
      </c>
      <c r="I23" s="9">
        <v>84296</v>
      </c>
      <c r="J23" s="9">
        <v>167232470</v>
      </c>
      <c r="K23" s="9">
        <v>83305</v>
      </c>
      <c r="L23" s="9">
        <v>166693300</v>
      </c>
    </row>
    <row r="24" spans="1:12" ht="30" customHeight="1" thickBot="1" x14ac:dyDescent="0.2">
      <c r="A24" s="175"/>
      <c r="B24" s="12" t="s">
        <v>15</v>
      </c>
      <c r="C24" s="8">
        <v>84145</v>
      </c>
      <c r="D24" s="8">
        <v>5615257360</v>
      </c>
      <c r="E24" s="8">
        <v>84187</v>
      </c>
      <c r="F24" s="8">
        <v>5734909910</v>
      </c>
      <c r="G24" s="8">
        <v>84213</v>
      </c>
      <c r="H24" s="8">
        <v>5671246840</v>
      </c>
      <c r="I24" s="8">
        <v>84296</v>
      </c>
      <c r="J24" s="8">
        <v>5727307610</v>
      </c>
      <c r="K24" s="8">
        <v>83305</v>
      </c>
      <c r="L24" s="8">
        <v>5599188200</v>
      </c>
    </row>
    <row r="25" spans="1:12" ht="30" customHeight="1" thickTop="1" x14ac:dyDescent="0.15">
      <c r="A25" s="170" t="s">
        <v>4</v>
      </c>
      <c r="B25" s="171"/>
      <c r="C25" s="7">
        <f>SUM(C20:C23)</f>
        <v>91390</v>
      </c>
      <c r="D25" s="7">
        <f>SUM(D20:D24)</f>
        <v>5835478550</v>
      </c>
      <c r="E25" s="7">
        <f>SUM(E20:E23)</f>
        <v>91724</v>
      </c>
      <c r="F25" s="7">
        <f>SUM(F20:F24)</f>
        <v>5960786310</v>
      </c>
      <c r="G25" s="7">
        <f>SUM(G20:G23)</f>
        <v>91644</v>
      </c>
      <c r="H25" s="7">
        <f>SUM(H20:H24)</f>
        <v>5890871760</v>
      </c>
      <c r="I25" s="7">
        <f>SUM(I20:I23)</f>
        <v>91730</v>
      </c>
      <c r="J25" s="7">
        <f>SUM(J20:J24)</f>
        <v>5955756580</v>
      </c>
      <c r="K25" s="7">
        <f>SUM(K20:K23)</f>
        <v>90540</v>
      </c>
      <c r="L25" s="7">
        <f>SUM(L20:L24)</f>
        <v>5820345700</v>
      </c>
    </row>
    <row r="26" spans="1:12" ht="22.5" customHeight="1" x14ac:dyDescent="0.15"/>
    <row r="27" spans="1:12" ht="18.75" customHeight="1" x14ac:dyDescent="0.15">
      <c r="A27" s="169" t="s">
        <v>30</v>
      </c>
      <c r="B27" s="169"/>
      <c r="C27" s="169"/>
      <c r="D27" s="169"/>
      <c r="E27" s="169"/>
      <c r="F27" s="169"/>
      <c r="G27" s="169"/>
      <c r="H27" s="169"/>
      <c r="I27" s="169"/>
      <c r="J27" s="169"/>
      <c r="K27" s="169"/>
      <c r="L27" s="169"/>
    </row>
    <row r="28" spans="1:12" x14ac:dyDescent="0.15">
      <c r="A28" s="1"/>
      <c r="B28" s="1"/>
      <c r="C28" s="1"/>
      <c r="D28" s="1"/>
      <c r="E28" s="1"/>
      <c r="F28" s="1"/>
      <c r="G28" s="1"/>
      <c r="H28" s="1"/>
      <c r="I28" s="1"/>
      <c r="J28" s="161" t="s">
        <v>29</v>
      </c>
      <c r="K28" s="161"/>
      <c r="L28" s="161"/>
    </row>
    <row r="29" spans="1:12" ht="15" customHeight="1" x14ac:dyDescent="0.15">
      <c r="A29" s="162" t="s">
        <v>1</v>
      </c>
      <c r="B29" s="163"/>
      <c r="C29" s="166">
        <v>29</v>
      </c>
      <c r="D29" s="181"/>
      <c r="E29" s="166">
        <v>30</v>
      </c>
      <c r="F29" s="181"/>
      <c r="G29" s="166" t="str">
        <f>G18</f>
        <v>令和元年度</v>
      </c>
      <c r="H29" s="181"/>
      <c r="I29" s="166" t="str">
        <f>I18</f>
        <v>令和２年度</v>
      </c>
      <c r="J29" s="181"/>
      <c r="K29" s="166" t="s">
        <v>158</v>
      </c>
      <c r="L29" s="181"/>
    </row>
    <row r="30" spans="1:12" ht="21" x14ac:dyDescent="0.15">
      <c r="A30" s="164"/>
      <c r="B30" s="165"/>
      <c r="C30" s="11" t="s">
        <v>28</v>
      </c>
      <c r="D30" s="10" t="s">
        <v>27</v>
      </c>
      <c r="E30" s="11" t="s">
        <v>28</v>
      </c>
      <c r="F30" s="10" t="s">
        <v>27</v>
      </c>
      <c r="G30" s="11" t="s">
        <v>28</v>
      </c>
      <c r="H30" s="10" t="s">
        <v>27</v>
      </c>
      <c r="I30" s="11" t="s">
        <v>28</v>
      </c>
      <c r="J30" s="10" t="s">
        <v>27</v>
      </c>
      <c r="K30" s="11" t="s">
        <v>28</v>
      </c>
      <c r="L30" s="10" t="s">
        <v>27</v>
      </c>
    </row>
    <row r="31" spans="1:12" ht="30" customHeight="1" x14ac:dyDescent="0.15">
      <c r="A31" s="182" t="s">
        <v>24</v>
      </c>
      <c r="B31" s="182"/>
      <c r="C31" s="9">
        <v>16379</v>
      </c>
      <c r="D31" s="9">
        <v>2759627800</v>
      </c>
      <c r="E31" s="9">
        <v>15299</v>
      </c>
      <c r="F31" s="9">
        <v>2777405900</v>
      </c>
      <c r="G31" s="9">
        <v>14296</v>
      </c>
      <c r="H31" s="9">
        <v>2410768500</v>
      </c>
      <c r="I31" s="9">
        <v>11476</v>
      </c>
      <c r="J31" s="9">
        <v>2395419300</v>
      </c>
      <c r="K31" s="9">
        <v>13440</v>
      </c>
      <c r="L31" s="9">
        <v>2396627400</v>
      </c>
    </row>
    <row r="32" spans="1:12" ht="30" customHeight="1" x14ac:dyDescent="0.15">
      <c r="A32" s="173" t="s">
        <v>26</v>
      </c>
      <c r="B32" s="174"/>
      <c r="C32" s="9">
        <v>58999</v>
      </c>
      <c r="D32" s="9">
        <v>10942350900</v>
      </c>
      <c r="E32" s="9">
        <v>60527</v>
      </c>
      <c r="F32" s="9">
        <v>11255146400</v>
      </c>
      <c r="G32" s="9">
        <v>61821</v>
      </c>
      <c r="H32" s="9">
        <v>11453610100</v>
      </c>
      <c r="I32" s="9">
        <v>64326</v>
      </c>
      <c r="J32" s="9">
        <v>11627364500</v>
      </c>
      <c r="K32" s="9">
        <v>63919</v>
      </c>
      <c r="L32" s="9">
        <v>11384769400</v>
      </c>
    </row>
    <row r="33" spans="1:12" ht="30" customHeight="1" thickBot="1" x14ac:dyDescent="0.2">
      <c r="A33" s="183" t="s">
        <v>25</v>
      </c>
      <c r="B33" s="184"/>
      <c r="C33" s="8">
        <v>16012</v>
      </c>
      <c r="D33" s="8">
        <v>934501600</v>
      </c>
      <c r="E33" s="8">
        <v>15898</v>
      </c>
      <c r="F33" s="8">
        <v>918343600</v>
      </c>
      <c r="G33" s="8">
        <v>15527</v>
      </c>
      <c r="H33" s="8">
        <v>911270800</v>
      </c>
      <c r="I33" s="8">
        <v>15928</v>
      </c>
      <c r="J33" s="8">
        <v>914959900</v>
      </c>
      <c r="K33" s="8">
        <v>13181</v>
      </c>
      <c r="L33" s="8">
        <v>815708400</v>
      </c>
    </row>
    <row r="34" spans="1:12" ht="30" customHeight="1" thickTop="1" x14ac:dyDescent="0.15">
      <c r="A34" s="170" t="s">
        <v>4</v>
      </c>
      <c r="B34" s="171"/>
      <c r="C34" s="7">
        <f t="shared" ref="C34:L34" si="0">SUM(C31:C33)</f>
        <v>91390</v>
      </c>
      <c r="D34" s="7">
        <f t="shared" si="0"/>
        <v>14636480300</v>
      </c>
      <c r="E34" s="7">
        <f t="shared" si="0"/>
        <v>91724</v>
      </c>
      <c r="F34" s="7">
        <f t="shared" si="0"/>
        <v>14950895900</v>
      </c>
      <c r="G34" s="7">
        <f t="shared" si="0"/>
        <v>91644</v>
      </c>
      <c r="H34" s="7">
        <f t="shared" si="0"/>
        <v>14775649400</v>
      </c>
      <c r="I34" s="7">
        <f t="shared" si="0"/>
        <v>91730</v>
      </c>
      <c r="J34" s="7">
        <f t="shared" si="0"/>
        <v>14937743700</v>
      </c>
      <c r="K34" s="7">
        <f t="shared" si="0"/>
        <v>90540</v>
      </c>
      <c r="L34" s="7">
        <f t="shared" si="0"/>
        <v>14597105200</v>
      </c>
    </row>
  </sheetData>
  <sheetProtection selectLockedCells="1"/>
  <mergeCells count="39">
    <mergeCell ref="A31:B31"/>
    <mergeCell ref="A32:B32"/>
    <mergeCell ref="A33:B33"/>
    <mergeCell ref="A34:B34"/>
    <mergeCell ref="A29:B30"/>
    <mergeCell ref="A25:B25"/>
    <mergeCell ref="A27:L27"/>
    <mergeCell ref="K29:L29"/>
    <mergeCell ref="C29:D29"/>
    <mergeCell ref="E29:F29"/>
    <mergeCell ref="G29:H29"/>
    <mergeCell ref="I29:J29"/>
    <mergeCell ref="J28:L28"/>
    <mergeCell ref="G18:H18"/>
    <mergeCell ref="I18:J18"/>
    <mergeCell ref="A23:A24"/>
    <mergeCell ref="A20:B20"/>
    <mergeCell ref="A21:A22"/>
    <mergeCell ref="A9:B9"/>
    <mergeCell ref="A10:A11"/>
    <mergeCell ref="A12:A13"/>
    <mergeCell ref="C18:D18"/>
    <mergeCell ref="E18:F18"/>
    <mergeCell ref="J17:L17"/>
    <mergeCell ref="A18:B19"/>
    <mergeCell ref="K18:L18"/>
    <mergeCell ref="A1:L1"/>
    <mergeCell ref="A3:L3"/>
    <mergeCell ref="A4:L4"/>
    <mergeCell ref="A5:L5"/>
    <mergeCell ref="J6:L6"/>
    <mergeCell ref="A14:B14"/>
    <mergeCell ref="A16:L16"/>
    <mergeCell ref="A7:B8"/>
    <mergeCell ref="K7:L7"/>
    <mergeCell ref="C7:D7"/>
    <mergeCell ref="E7:F7"/>
    <mergeCell ref="G7:H7"/>
    <mergeCell ref="I7:J7"/>
  </mergeCells>
  <phoneticPr fontId="2"/>
  <conditionalFormatting sqref="I9:J13">
    <cfRule type="expression" dxfId="200" priority="70">
      <formula>I9=""</formula>
    </cfRule>
    <cfRule type="expression" dxfId="199" priority="71">
      <formula>I9=""</formula>
    </cfRule>
  </conditionalFormatting>
  <conditionalFormatting sqref="C7:J7">
    <cfRule type="expression" dxfId="198" priority="69">
      <formula>$I$7=""</formula>
    </cfRule>
  </conditionalFormatting>
  <conditionalFormatting sqref="J20:J24">
    <cfRule type="expression" dxfId="197" priority="68">
      <formula>J20=""</formula>
    </cfRule>
  </conditionalFormatting>
  <conditionalFormatting sqref="I31:J33">
    <cfRule type="expression" dxfId="196" priority="67">
      <formula>I31=""</formula>
    </cfRule>
  </conditionalFormatting>
  <conditionalFormatting sqref="G9:H13">
    <cfRule type="expression" dxfId="195" priority="65">
      <formula>G9=""</formula>
    </cfRule>
    <cfRule type="expression" dxfId="194" priority="66">
      <formula>G9=""</formula>
    </cfRule>
  </conditionalFormatting>
  <conditionalFormatting sqref="G20:H24">
    <cfRule type="expression" dxfId="193" priority="64">
      <formula>G20=""</formula>
    </cfRule>
  </conditionalFormatting>
  <conditionalFormatting sqref="G31:H33">
    <cfRule type="expression" dxfId="192" priority="63">
      <formula>G31=""</formula>
    </cfRule>
  </conditionalFormatting>
  <conditionalFormatting sqref="G9:H13">
    <cfRule type="expression" dxfId="191" priority="61">
      <formula>G9=""</formula>
    </cfRule>
    <cfRule type="expression" dxfId="190" priority="62">
      <formula>G9=""</formula>
    </cfRule>
  </conditionalFormatting>
  <conditionalFormatting sqref="E9:F13">
    <cfRule type="expression" dxfId="189" priority="59">
      <formula>E9=""</formula>
    </cfRule>
    <cfRule type="expression" dxfId="188" priority="60">
      <formula>E9=""</formula>
    </cfRule>
  </conditionalFormatting>
  <conditionalFormatting sqref="G20:H24">
    <cfRule type="expression" dxfId="187" priority="58">
      <formula>G20=""</formula>
    </cfRule>
  </conditionalFormatting>
  <conditionalFormatting sqref="E20:F24">
    <cfRule type="expression" dxfId="186" priority="57">
      <formula>E20=""</formula>
    </cfRule>
  </conditionalFormatting>
  <conditionalFormatting sqref="G31:H33">
    <cfRule type="expression" dxfId="185" priority="56">
      <formula>G31=""</formula>
    </cfRule>
  </conditionalFormatting>
  <conditionalFormatting sqref="E31:F33">
    <cfRule type="expression" dxfId="184" priority="55">
      <formula>E31=""</formula>
    </cfRule>
  </conditionalFormatting>
  <conditionalFormatting sqref="G9:H13">
    <cfRule type="expression" dxfId="183" priority="53">
      <formula>G9=""</formula>
    </cfRule>
    <cfRule type="expression" dxfId="182" priority="54">
      <formula>G9=""</formula>
    </cfRule>
  </conditionalFormatting>
  <conditionalFormatting sqref="E9:F13">
    <cfRule type="expression" dxfId="181" priority="51">
      <formula>E9=""</formula>
    </cfRule>
    <cfRule type="expression" dxfId="180" priority="52">
      <formula>E9=""</formula>
    </cfRule>
  </conditionalFormatting>
  <conditionalFormatting sqref="E9:F13">
    <cfRule type="expression" dxfId="179" priority="49">
      <formula>E9=""</formula>
    </cfRule>
    <cfRule type="expression" dxfId="178" priority="50">
      <formula>E9=""</formula>
    </cfRule>
  </conditionalFormatting>
  <conditionalFormatting sqref="C9:D13">
    <cfRule type="expression" dxfId="177" priority="47">
      <formula>C9=""</formula>
    </cfRule>
    <cfRule type="expression" dxfId="176" priority="48">
      <formula>C9=""</formula>
    </cfRule>
  </conditionalFormatting>
  <conditionalFormatting sqref="G20:H24">
    <cfRule type="expression" dxfId="175" priority="46">
      <formula>G20=""</formula>
    </cfRule>
  </conditionalFormatting>
  <conditionalFormatting sqref="E20:F24">
    <cfRule type="expression" dxfId="174" priority="45">
      <formula>E20=""</formula>
    </cfRule>
  </conditionalFormatting>
  <conditionalFormatting sqref="E20:F24">
    <cfRule type="expression" dxfId="173" priority="44">
      <formula>E20=""</formula>
    </cfRule>
  </conditionalFormatting>
  <conditionalFormatting sqref="C20:D24">
    <cfRule type="expression" dxfId="172" priority="43">
      <formula>C20=""</formula>
    </cfRule>
  </conditionalFormatting>
  <conditionalFormatting sqref="G31:H33">
    <cfRule type="expression" dxfId="171" priority="42">
      <formula>G31=""</formula>
    </cfRule>
  </conditionalFormatting>
  <conditionalFormatting sqref="E31:F33">
    <cfRule type="expression" dxfId="170" priority="41">
      <formula>E31=""</formula>
    </cfRule>
  </conditionalFormatting>
  <conditionalFormatting sqref="E31:F33">
    <cfRule type="expression" dxfId="169" priority="40">
      <formula>E31=""</formula>
    </cfRule>
  </conditionalFormatting>
  <conditionalFormatting sqref="C31:D33">
    <cfRule type="expression" dxfId="168" priority="39">
      <formula>C31=""</formula>
    </cfRule>
  </conditionalFormatting>
  <conditionalFormatting sqref="I20:I24">
    <cfRule type="expression" dxfId="167" priority="37">
      <formula>I20=""</formula>
    </cfRule>
    <cfRule type="expression" dxfId="166" priority="38">
      <formula>I20=""</formula>
    </cfRule>
  </conditionalFormatting>
  <conditionalFormatting sqref="K7:L7">
    <cfRule type="expression" dxfId="165" priority="36">
      <formula>$I$7=""</formula>
    </cfRule>
  </conditionalFormatting>
  <conditionalFormatting sqref="G9:H13">
    <cfRule type="expression" dxfId="164" priority="34">
      <formula>G9=""</formula>
    </cfRule>
    <cfRule type="expression" dxfId="163" priority="35">
      <formula>G9=""</formula>
    </cfRule>
  </conditionalFormatting>
  <conditionalFormatting sqref="E9:F13">
    <cfRule type="expression" dxfId="162" priority="32">
      <formula>E9=""</formula>
    </cfRule>
    <cfRule type="expression" dxfId="161" priority="33">
      <formula>E9=""</formula>
    </cfRule>
  </conditionalFormatting>
  <conditionalFormatting sqref="E9:F13">
    <cfRule type="expression" dxfId="160" priority="30">
      <formula>E9=""</formula>
    </cfRule>
    <cfRule type="expression" dxfId="159" priority="31">
      <formula>E9=""</formula>
    </cfRule>
  </conditionalFormatting>
  <conditionalFormatting sqref="C9:D13">
    <cfRule type="expression" dxfId="158" priority="28">
      <formula>C9=""</formula>
    </cfRule>
    <cfRule type="expression" dxfId="157" priority="29">
      <formula>C9=""</formula>
    </cfRule>
  </conditionalFormatting>
  <conditionalFormatting sqref="E9:F13">
    <cfRule type="expression" dxfId="156" priority="26">
      <formula>E9=""</formula>
    </cfRule>
    <cfRule type="expression" dxfId="155" priority="27">
      <formula>E9=""</formula>
    </cfRule>
  </conditionalFormatting>
  <conditionalFormatting sqref="C9:D13">
    <cfRule type="expression" dxfId="154" priority="24">
      <formula>C9=""</formula>
    </cfRule>
    <cfRule type="expression" dxfId="153" priority="25">
      <formula>C9=""</formula>
    </cfRule>
  </conditionalFormatting>
  <conditionalFormatting sqref="C9:D13">
    <cfRule type="expression" dxfId="152" priority="22">
      <formula>C9=""</formula>
    </cfRule>
    <cfRule type="expression" dxfId="151" priority="23">
      <formula>C9=""</formula>
    </cfRule>
  </conditionalFormatting>
  <conditionalFormatting sqref="C7:J7">
    <cfRule type="expression" dxfId="150" priority="21">
      <formula>$I$7=""</formula>
    </cfRule>
  </conditionalFormatting>
  <conditionalFormatting sqref="H20:H24">
    <cfRule type="expression" dxfId="149" priority="20">
      <formula>H20=""</formula>
    </cfRule>
  </conditionalFormatting>
  <conditionalFormatting sqref="E20:F24">
    <cfRule type="expression" dxfId="148" priority="19">
      <formula>E20=""</formula>
    </cfRule>
  </conditionalFormatting>
  <conditionalFormatting sqref="E20:F24">
    <cfRule type="expression" dxfId="147" priority="18">
      <formula>E20=""</formula>
    </cfRule>
  </conditionalFormatting>
  <conditionalFormatting sqref="C20:D24">
    <cfRule type="expression" dxfId="146" priority="17">
      <formula>C20=""</formula>
    </cfRule>
  </conditionalFormatting>
  <conditionalFormatting sqref="E20:F24">
    <cfRule type="expression" dxfId="145" priority="16">
      <formula>E20=""</formula>
    </cfRule>
  </conditionalFormatting>
  <conditionalFormatting sqref="C20:D24">
    <cfRule type="expression" dxfId="144" priority="15">
      <formula>C20=""</formula>
    </cfRule>
  </conditionalFormatting>
  <conditionalFormatting sqref="C20:D24">
    <cfRule type="expression" dxfId="143" priority="14">
      <formula>C20=""</formula>
    </cfRule>
  </conditionalFormatting>
  <conditionalFormatting sqref="G20:G24">
    <cfRule type="expression" dxfId="142" priority="12">
      <formula>G20=""</formula>
    </cfRule>
    <cfRule type="expression" dxfId="141" priority="13">
      <formula>G20=""</formula>
    </cfRule>
  </conditionalFormatting>
  <conditionalFormatting sqref="G31:H33">
    <cfRule type="expression" dxfId="140" priority="11">
      <formula>G31=""</formula>
    </cfRule>
  </conditionalFormatting>
  <conditionalFormatting sqref="E31:F33">
    <cfRule type="expression" dxfId="139" priority="10">
      <formula>E31=""</formula>
    </cfRule>
  </conditionalFormatting>
  <conditionalFormatting sqref="E31:F33">
    <cfRule type="expression" dxfId="138" priority="9">
      <formula>E31=""</formula>
    </cfRule>
  </conditionalFormatting>
  <conditionalFormatting sqref="C31:D33">
    <cfRule type="expression" dxfId="137" priority="8">
      <formula>C31=""</formula>
    </cfRule>
  </conditionalFormatting>
  <conditionalFormatting sqref="E31:F33">
    <cfRule type="expression" dxfId="136" priority="7">
      <formula>E31=""</formula>
    </cfRule>
  </conditionalFormatting>
  <conditionalFormatting sqref="C31:D33">
    <cfRule type="expression" dxfId="135" priority="6">
      <formula>C31=""</formula>
    </cfRule>
  </conditionalFormatting>
  <conditionalFormatting sqref="C31:D33">
    <cfRule type="expression" dxfId="134" priority="5">
      <formula>C31=""</formula>
    </cfRule>
  </conditionalFormatting>
  <conditionalFormatting sqref="E18:F18">
    <cfRule type="expression" dxfId="133" priority="4">
      <formula>$I$7=""</formula>
    </cfRule>
  </conditionalFormatting>
  <conditionalFormatting sqref="E18:F18">
    <cfRule type="expression" dxfId="132" priority="3">
      <formula>$I$7=""</formula>
    </cfRule>
  </conditionalFormatting>
  <conditionalFormatting sqref="C18:D18">
    <cfRule type="expression" dxfId="131" priority="2">
      <formula>$I$7=""</formula>
    </cfRule>
  </conditionalFormatting>
  <conditionalFormatting sqref="C18:D18">
    <cfRule type="expression" dxfId="130" priority="1">
      <formula>$I$7=""</formula>
    </cfRule>
  </conditionalFormatting>
  <pageMargins left="0.70866141732283472" right="0.70866141732283472" top="0.74803149606299213" bottom="0.74803149606299213" header="0.31496062992125984" footer="0.31496062992125984"/>
  <pageSetup paperSize="9" firstPageNumber="22" orientation="portrait" useFirstPageNumber="1" r:id="rId1"/>
  <headerFooter>
    <oddFooter>&amp;C&amp;"ＭＳ 明朝,標準"&amp;P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Normal="100" workbookViewId="0">
      <selection activeCell="I10" sqref="I10"/>
    </sheetView>
  </sheetViews>
  <sheetFormatPr defaultRowHeight="13.5" x14ac:dyDescent="0.15"/>
  <cols>
    <col min="1" max="1" width="7.625" style="2" customWidth="1"/>
    <col min="2" max="3" width="23.125" style="2" customWidth="1"/>
    <col min="4" max="5" width="11.875" style="2" customWidth="1"/>
    <col min="6" max="16384" width="9" style="2"/>
  </cols>
  <sheetData>
    <row r="1" spans="1:5" ht="30" customHeight="1" x14ac:dyDescent="0.15">
      <c r="A1" s="168" t="s">
        <v>123</v>
      </c>
      <c r="B1" s="168"/>
      <c r="C1" s="168"/>
      <c r="D1" s="168"/>
      <c r="E1" s="168"/>
    </row>
    <row r="2" spans="1:5" ht="24.75" customHeight="1" x14ac:dyDescent="0.15">
      <c r="A2" s="134"/>
      <c r="B2" s="134"/>
      <c r="C2" s="134"/>
      <c r="D2" s="134"/>
      <c r="E2" s="134"/>
    </row>
    <row r="3" spans="1:5" ht="18.75" customHeight="1" x14ac:dyDescent="0.15">
      <c r="D3" s="374" t="s">
        <v>68</v>
      </c>
      <c r="E3" s="374"/>
    </row>
    <row r="4" spans="1:5" ht="33.75" customHeight="1" x14ac:dyDescent="0.15">
      <c r="A4" s="153" t="s">
        <v>0</v>
      </c>
      <c r="B4" s="160" t="s">
        <v>122</v>
      </c>
      <c r="C4" s="160" t="s">
        <v>17</v>
      </c>
      <c r="D4" s="509" t="s">
        <v>27</v>
      </c>
      <c r="E4" s="509"/>
    </row>
    <row r="5" spans="1:5" ht="33.75" customHeight="1" x14ac:dyDescent="0.15">
      <c r="A5" s="57" t="s">
        <v>124</v>
      </c>
      <c r="B5" s="56">
        <v>47164</v>
      </c>
      <c r="C5" s="55" t="s">
        <v>121</v>
      </c>
      <c r="D5" s="504">
        <f>B5*150</f>
        <v>7074600</v>
      </c>
      <c r="E5" s="505"/>
    </row>
    <row r="6" spans="1:5" ht="33.75" customHeight="1" x14ac:dyDescent="0.15">
      <c r="A6" s="57" t="s">
        <v>125</v>
      </c>
      <c r="B6" s="56">
        <v>46115</v>
      </c>
      <c r="C6" s="55" t="s">
        <v>121</v>
      </c>
      <c r="D6" s="504">
        <f>B6*150</f>
        <v>6917250</v>
      </c>
      <c r="E6" s="505"/>
    </row>
    <row r="7" spans="1:5" ht="33.75" customHeight="1" x14ac:dyDescent="0.15">
      <c r="A7" s="58" t="s">
        <v>13</v>
      </c>
      <c r="B7" s="56">
        <v>40342</v>
      </c>
      <c r="C7" s="55" t="s">
        <v>121</v>
      </c>
      <c r="D7" s="504">
        <f>B7*150</f>
        <v>6051300</v>
      </c>
      <c r="E7" s="505"/>
    </row>
    <row r="8" spans="1:5" ht="33.75" customHeight="1" x14ac:dyDescent="0.15">
      <c r="A8" s="58" t="s">
        <v>148</v>
      </c>
      <c r="B8" s="56">
        <v>18403</v>
      </c>
      <c r="C8" s="55" t="s">
        <v>121</v>
      </c>
      <c r="D8" s="504">
        <f>B8*150</f>
        <v>2760450</v>
      </c>
      <c r="E8" s="506"/>
    </row>
    <row r="9" spans="1:5" ht="33.75" customHeight="1" x14ac:dyDescent="0.15">
      <c r="A9" s="58" t="s">
        <v>167</v>
      </c>
      <c r="B9" s="56">
        <v>24328</v>
      </c>
      <c r="C9" s="55" t="s">
        <v>121</v>
      </c>
      <c r="D9" s="504">
        <f>B9*150</f>
        <v>3649200</v>
      </c>
      <c r="E9" s="506"/>
    </row>
    <row r="10" spans="1:5" ht="37.5" customHeight="1" x14ac:dyDescent="0.15"/>
    <row r="11" spans="1:5" ht="30" customHeight="1" x14ac:dyDescent="0.15">
      <c r="A11" s="168" t="s">
        <v>120</v>
      </c>
      <c r="B11" s="168"/>
      <c r="C11" s="168"/>
      <c r="D11" s="168"/>
      <c r="E11" s="168"/>
    </row>
    <row r="12" spans="1:5" ht="18.75" customHeight="1" x14ac:dyDescent="0.15">
      <c r="D12" s="374" t="s">
        <v>119</v>
      </c>
      <c r="E12" s="374"/>
    </row>
    <row r="13" spans="1:5" ht="33.75" customHeight="1" x14ac:dyDescent="0.15">
      <c r="A13" s="153" t="s">
        <v>0</v>
      </c>
      <c r="B13" s="160" t="s">
        <v>6</v>
      </c>
      <c r="C13" s="160" t="s">
        <v>118</v>
      </c>
      <c r="D13" s="509" t="s">
        <v>117</v>
      </c>
      <c r="E13" s="509"/>
    </row>
    <row r="14" spans="1:5" ht="17.25" customHeight="1" x14ac:dyDescent="0.15">
      <c r="A14" s="507" t="s">
        <v>184</v>
      </c>
      <c r="B14" s="500">
        <v>6000000</v>
      </c>
      <c r="C14" s="500">
        <v>7448161</v>
      </c>
      <c r="D14" s="54" t="s">
        <v>116</v>
      </c>
      <c r="E14" s="53">
        <v>18.47</v>
      </c>
    </row>
    <row r="15" spans="1:5" ht="17.25" customHeight="1" x14ac:dyDescent="0.15">
      <c r="A15" s="508"/>
      <c r="B15" s="501"/>
      <c r="C15" s="501"/>
      <c r="D15" s="52" t="s">
        <v>115</v>
      </c>
      <c r="E15" s="51">
        <v>81.53</v>
      </c>
    </row>
    <row r="16" spans="1:5" ht="17.25" customHeight="1" x14ac:dyDescent="0.15">
      <c r="A16" s="507" t="s">
        <v>185</v>
      </c>
      <c r="B16" s="500">
        <v>7000000</v>
      </c>
      <c r="C16" s="500">
        <v>8401747</v>
      </c>
      <c r="D16" s="54" t="s">
        <v>116</v>
      </c>
      <c r="E16" s="53">
        <v>19.260000000000002</v>
      </c>
    </row>
    <row r="17" spans="1:5" ht="17.25" customHeight="1" x14ac:dyDescent="0.15">
      <c r="A17" s="508"/>
      <c r="B17" s="501"/>
      <c r="C17" s="501"/>
      <c r="D17" s="52" t="s">
        <v>115</v>
      </c>
      <c r="E17" s="51">
        <v>80.739999999999995</v>
      </c>
    </row>
    <row r="18" spans="1:5" ht="17.25" customHeight="1" x14ac:dyDescent="0.15">
      <c r="A18" s="498" t="s">
        <v>150</v>
      </c>
      <c r="B18" s="500">
        <v>8000000</v>
      </c>
      <c r="C18" s="500">
        <v>10182709</v>
      </c>
      <c r="D18" s="54" t="s">
        <v>116</v>
      </c>
      <c r="E18" s="53">
        <v>21.88</v>
      </c>
    </row>
    <row r="19" spans="1:5" ht="17.25" customHeight="1" x14ac:dyDescent="0.15">
      <c r="A19" s="499"/>
      <c r="B19" s="501"/>
      <c r="C19" s="501"/>
      <c r="D19" s="52" t="s">
        <v>115</v>
      </c>
      <c r="E19" s="51">
        <v>78.12</v>
      </c>
    </row>
    <row r="20" spans="1:5" ht="17.25" customHeight="1" x14ac:dyDescent="0.15">
      <c r="A20" s="498" t="s">
        <v>186</v>
      </c>
      <c r="B20" s="500">
        <v>8000000</v>
      </c>
      <c r="C20" s="502">
        <v>7249238</v>
      </c>
      <c r="D20" s="54" t="s">
        <v>114</v>
      </c>
      <c r="E20" s="53">
        <v>16.510000000000002</v>
      </c>
    </row>
    <row r="21" spans="1:5" ht="17.25" customHeight="1" x14ac:dyDescent="0.15">
      <c r="A21" s="499"/>
      <c r="B21" s="501"/>
      <c r="C21" s="503"/>
      <c r="D21" s="52" t="s">
        <v>113</v>
      </c>
      <c r="E21" s="51">
        <v>83.49</v>
      </c>
    </row>
    <row r="22" spans="1:5" ht="17.25" customHeight="1" x14ac:dyDescent="0.15">
      <c r="A22" s="498" t="s">
        <v>187</v>
      </c>
      <c r="B22" s="500">
        <v>7000000</v>
      </c>
      <c r="C22" s="502">
        <v>7740081</v>
      </c>
      <c r="D22" s="54" t="s">
        <v>114</v>
      </c>
      <c r="E22" s="53">
        <v>16.62</v>
      </c>
    </row>
    <row r="23" spans="1:5" ht="17.25" customHeight="1" x14ac:dyDescent="0.15">
      <c r="A23" s="499"/>
      <c r="B23" s="501"/>
      <c r="C23" s="503"/>
      <c r="D23" s="52" t="s">
        <v>113</v>
      </c>
      <c r="E23" s="51">
        <v>83.38</v>
      </c>
    </row>
  </sheetData>
  <mergeCells count="26">
    <mergeCell ref="A1:E1"/>
    <mergeCell ref="D3:E3"/>
    <mergeCell ref="D4:E4"/>
    <mergeCell ref="D5:E5"/>
    <mergeCell ref="D6:E6"/>
    <mergeCell ref="D7:E7"/>
    <mergeCell ref="D8:E8"/>
    <mergeCell ref="A16:A17"/>
    <mergeCell ref="B16:B17"/>
    <mergeCell ref="C16:C17"/>
    <mergeCell ref="D9:E9"/>
    <mergeCell ref="A11:E11"/>
    <mergeCell ref="D12:E12"/>
    <mergeCell ref="D13:E13"/>
    <mergeCell ref="A14:A15"/>
    <mergeCell ref="B14:B15"/>
    <mergeCell ref="C14:C15"/>
    <mergeCell ref="A22:A23"/>
    <mergeCell ref="B22:B23"/>
    <mergeCell ref="C22:C23"/>
    <mergeCell ref="A18:A19"/>
    <mergeCell ref="B18:B19"/>
    <mergeCell ref="C18:C19"/>
    <mergeCell ref="A20:A21"/>
    <mergeCell ref="B20:B21"/>
    <mergeCell ref="C20:C21"/>
  </mergeCells>
  <phoneticPr fontId="2"/>
  <conditionalFormatting sqref="D8:E8 B5:D7">
    <cfRule type="expression" dxfId="35" priority="35">
      <formula>B5=""</formula>
    </cfRule>
  </conditionalFormatting>
  <conditionalFormatting sqref="B8:C8">
    <cfRule type="expression" dxfId="34" priority="36">
      <formula>B8=""</formula>
    </cfRule>
  </conditionalFormatting>
  <conditionalFormatting sqref="B7:C7">
    <cfRule type="expression" dxfId="33" priority="34">
      <formula>B7=""</formula>
    </cfRule>
  </conditionalFormatting>
  <conditionalFormatting sqref="B7">
    <cfRule type="expression" dxfId="32" priority="33">
      <formula>B7=""</formula>
    </cfRule>
  </conditionalFormatting>
  <conditionalFormatting sqref="B6">
    <cfRule type="expression" dxfId="31" priority="32">
      <formula>B6=""</formula>
    </cfRule>
  </conditionalFormatting>
  <conditionalFormatting sqref="B9:D9">
    <cfRule type="expression" dxfId="30" priority="31">
      <formula>B9=""</formula>
    </cfRule>
  </conditionalFormatting>
  <conditionalFormatting sqref="B7:C7">
    <cfRule type="expression" dxfId="29" priority="30">
      <formula>B7=""</formula>
    </cfRule>
  </conditionalFormatting>
  <conditionalFormatting sqref="B6:C6">
    <cfRule type="expression" dxfId="28" priority="29">
      <formula>B6=""</formula>
    </cfRule>
  </conditionalFormatting>
  <conditionalFormatting sqref="B6">
    <cfRule type="expression" dxfId="27" priority="28">
      <formula>B6=""</formula>
    </cfRule>
  </conditionalFormatting>
  <conditionalFormatting sqref="B5">
    <cfRule type="expression" dxfId="26" priority="27">
      <formula>B5=""</formula>
    </cfRule>
  </conditionalFormatting>
  <conditionalFormatting sqref="B8:D8">
    <cfRule type="expression" dxfId="25" priority="26">
      <formula>B8=""</formula>
    </cfRule>
  </conditionalFormatting>
  <conditionalFormatting sqref="B20:B21 D14:E21">
    <cfRule type="expression" dxfId="24" priority="24">
      <formula>B14=""</formula>
    </cfRule>
  </conditionalFormatting>
  <conditionalFormatting sqref="C22:E23">
    <cfRule type="expression" dxfId="23" priority="25">
      <formula>C22=""</formula>
    </cfRule>
  </conditionalFormatting>
  <conditionalFormatting sqref="B20:B21 D20:E21">
    <cfRule type="expression" dxfId="22" priority="23">
      <formula>B20=""</formula>
    </cfRule>
  </conditionalFormatting>
  <conditionalFormatting sqref="B20:B21">
    <cfRule type="expression" dxfId="21" priority="22">
      <formula>B20=""</formula>
    </cfRule>
  </conditionalFormatting>
  <conditionalFormatting sqref="D20:E21">
    <cfRule type="expression" dxfId="20" priority="21">
      <formula>D20=""</formula>
    </cfRule>
  </conditionalFormatting>
  <conditionalFormatting sqref="D18:E19">
    <cfRule type="expression" dxfId="19" priority="20">
      <formula>D18=""</formula>
    </cfRule>
  </conditionalFormatting>
  <conditionalFormatting sqref="B14">
    <cfRule type="expression" dxfId="18" priority="19">
      <formula>B14=""</formula>
    </cfRule>
  </conditionalFormatting>
  <conditionalFormatting sqref="B16">
    <cfRule type="expression" dxfId="17" priority="18">
      <formula>B16=""</formula>
    </cfRule>
  </conditionalFormatting>
  <conditionalFormatting sqref="B16">
    <cfRule type="expression" dxfId="16" priority="17">
      <formula>B16=""</formula>
    </cfRule>
  </conditionalFormatting>
  <conditionalFormatting sqref="B18:B19">
    <cfRule type="expression" dxfId="15" priority="16">
      <formula>B18=""</formula>
    </cfRule>
  </conditionalFormatting>
  <conditionalFormatting sqref="B18:B19">
    <cfRule type="expression" dxfId="14" priority="15">
      <formula>B18=""</formula>
    </cfRule>
  </conditionalFormatting>
  <conditionalFormatting sqref="B18:B19">
    <cfRule type="expression" dxfId="13" priority="14">
      <formula>B18=""</formula>
    </cfRule>
  </conditionalFormatting>
  <conditionalFormatting sqref="B22">
    <cfRule type="expression" dxfId="12" priority="13">
      <formula>B22=""</formula>
    </cfRule>
  </conditionalFormatting>
  <conditionalFormatting sqref="B22">
    <cfRule type="expression" dxfId="11" priority="12">
      <formula>B22=""</formula>
    </cfRule>
  </conditionalFormatting>
  <conditionalFormatting sqref="C14">
    <cfRule type="expression" dxfId="10" priority="11">
      <formula>C14=""</formula>
    </cfRule>
  </conditionalFormatting>
  <conditionalFormatting sqref="C16">
    <cfRule type="expression" dxfId="9" priority="10">
      <formula>C16=""</formula>
    </cfRule>
  </conditionalFormatting>
  <conditionalFormatting sqref="C16">
    <cfRule type="expression" dxfId="8" priority="9">
      <formula>C16=""</formula>
    </cfRule>
  </conditionalFormatting>
  <conditionalFormatting sqref="C18:C19">
    <cfRule type="expression" dxfId="7" priority="8">
      <formula>C18=""</formula>
    </cfRule>
  </conditionalFormatting>
  <conditionalFormatting sqref="C18:C19">
    <cfRule type="expression" dxfId="6" priority="7">
      <formula>C18=""</formula>
    </cfRule>
  </conditionalFormatting>
  <conditionalFormatting sqref="C18:C19">
    <cfRule type="expression" dxfId="5" priority="6">
      <formula>C18=""</formula>
    </cfRule>
  </conditionalFormatting>
  <conditionalFormatting sqref="C20:C21">
    <cfRule type="expression" dxfId="4" priority="5">
      <formula>C20=""</formula>
    </cfRule>
  </conditionalFormatting>
  <conditionalFormatting sqref="E20:E21">
    <cfRule type="expression" dxfId="3" priority="4">
      <formula>E20=""</formula>
    </cfRule>
  </conditionalFormatting>
  <conditionalFormatting sqref="E18:E19">
    <cfRule type="expression" dxfId="2" priority="3">
      <formula>E18=""</formula>
    </cfRule>
  </conditionalFormatting>
  <conditionalFormatting sqref="E18:E19">
    <cfRule type="expression" dxfId="1" priority="2">
      <formula>E18=""</formula>
    </cfRule>
  </conditionalFormatting>
  <conditionalFormatting sqref="E16:E17">
    <cfRule type="expression" dxfId="0" priority="1">
      <formula>E16=""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&amp;C&amp;"ＭＳ Ｐ明朝,標準"&amp;A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showGridLines="0" zoomScaleNormal="100" workbookViewId="0">
      <selection activeCell="O8" sqref="O8"/>
    </sheetView>
  </sheetViews>
  <sheetFormatPr defaultRowHeight="13.5" x14ac:dyDescent="0.15"/>
  <cols>
    <col min="1" max="1" width="6.125" style="2" customWidth="1"/>
    <col min="2" max="2" width="18.75" style="2" customWidth="1"/>
    <col min="3" max="3" width="11.875" style="2" customWidth="1"/>
    <col min="4" max="4" width="12.25" style="2" customWidth="1"/>
    <col min="5" max="5" width="11.875" style="2" customWidth="1"/>
    <col min="6" max="7" width="12.25" style="2" customWidth="1"/>
    <col min="8" max="16384" width="9" style="2"/>
  </cols>
  <sheetData>
    <row r="1" spans="1:7" ht="30" customHeight="1" x14ac:dyDescent="0.15">
      <c r="A1" s="169" t="s">
        <v>159</v>
      </c>
      <c r="B1" s="169"/>
      <c r="C1" s="169"/>
      <c r="D1" s="169"/>
      <c r="E1" s="169"/>
      <c r="F1" s="169"/>
      <c r="G1" s="169"/>
    </row>
    <row r="2" spans="1:7" ht="18.75" customHeight="1" x14ac:dyDescent="0.15">
      <c r="A2" s="1"/>
      <c r="B2" s="1"/>
      <c r="C2" s="1"/>
      <c r="D2" s="1"/>
      <c r="E2" s="1"/>
      <c r="F2" s="1"/>
      <c r="G2" s="133" t="s">
        <v>40</v>
      </c>
    </row>
    <row r="3" spans="1:7" ht="18.75" customHeight="1" x14ac:dyDescent="0.15">
      <c r="A3" s="192" t="s">
        <v>1</v>
      </c>
      <c r="B3" s="193"/>
      <c r="C3" s="196" t="s">
        <v>135</v>
      </c>
      <c r="D3" s="196"/>
      <c r="E3" s="196" t="s">
        <v>134</v>
      </c>
      <c r="F3" s="196"/>
      <c r="G3" s="197" t="s">
        <v>2</v>
      </c>
    </row>
    <row r="4" spans="1:7" ht="18.75" customHeight="1" x14ac:dyDescent="0.15">
      <c r="A4" s="194"/>
      <c r="B4" s="195"/>
      <c r="C4" s="138" t="s">
        <v>14</v>
      </c>
      <c r="D4" s="138" t="s">
        <v>15</v>
      </c>
      <c r="E4" s="138" t="s">
        <v>14</v>
      </c>
      <c r="F4" s="138" t="s">
        <v>133</v>
      </c>
      <c r="G4" s="197"/>
    </row>
    <row r="5" spans="1:7" ht="30" customHeight="1" x14ac:dyDescent="0.15">
      <c r="A5" s="198" t="s">
        <v>24</v>
      </c>
      <c r="B5" s="65" t="s">
        <v>128</v>
      </c>
      <c r="C5" s="93">
        <v>6858000</v>
      </c>
      <c r="D5" s="93">
        <v>139619200</v>
      </c>
      <c r="E5" s="93">
        <v>3926800</v>
      </c>
      <c r="F5" s="93">
        <v>93072100</v>
      </c>
      <c r="G5" s="64">
        <f>SUM(C5:F5)</f>
        <v>243476100</v>
      </c>
    </row>
    <row r="6" spans="1:7" ht="30" customHeight="1" x14ac:dyDescent="0.15">
      <c r="A6" s="186"/>
      <c r="B6" s="138" t="s">
        <v>127</v>
      </c>
      <c r="C6" s="92">
        <v>-19100</v>
      </c>
      <c r="D6" s="92">
        <v>-261400</v>
      </c>
      <c r="E6" s="92">
        <v>-10900</v>
      </c>
      <c r="F6" s="92">
        <v>-175100</v>
      </c>
      <c r="G6" s="94">
        <f>SUM(C6:F6)</f>
        <v>-466500</v>
      </c>
    </row>
    <row r="7" spans="1:7" ht="30" customHeight="1" x14ac:dyDescent="0.15">
      <c r="A7" s="186"/>
      <c r="B7" s="159" t="s">
        <v>132</v>
      </c>
      <c r="C7" s="96">
        <v>611700</v>
      </c>
      <c r="D7" s="96">
        <v>29023600</v>
      </c>
      <c r="E7" s="96">
        <v>345400</v>
      </c>
      <c r="F7" s="96">
        <v>19397700</v>
      </c>
      <c r="G7" s="66">
        <f>SUM(C7:F7)</f>
        <v>49378400</v>
      </c>
    </row>
    <row r="8" spans="1:7" ht="30" customHeight="1" x14ac:dyDescent="0.15">
      <c r="A8" s="187"/>
      <c r="B8" s="147" t="s">
        <v>3</v>
      </c>
      <c r="C8" s="66">
        <f>SUM(C5,C7)</f>
        <v>7469700</v>
      </c>
      <c r="D8" s="66">
        <f>SUM(D5,D7)</f>
        <v>168642800</v>
      </c>
      <c r="E8" s="66">
        <f>SUM(E5,E7)</f>
        <v>4272200</v>
      </c>
      <c r="F8" s="66">
        <f>SUM(F5,F7)</f>
        <v>112469800</v>
      </c>
      <c r="G8" s="64">
        <f>SUM(G5,G7)</f>
        <v>292854500</v>
      </c>
    </row>
    <row r="9" spans="1:7" ht="30" customHeight="1" x14ac:dyDescent="0.15">
      <c r="A9" s="185" t="s">
        <v>131</v>
      </c>
      <c r="B9" s="65" t="s">
        <v>128</v>
      </c>
      <c r="C9" s="95">
        <v>-3869200</v>
      </c>
      <c r="D9" s="95">
        <v>-71727400</v>
      </c>
      <c r="E9" s="95">
        <v>-2218100</v>
      </c>
      <c r="F9" s="95">
        <v>-47820300</v>
      </c>
      <c r="G9" s="64">
        <v>-125635000</v>
      </c>
    </row>
    <row r="10" spans="1:7" ht="30" customHeight="1" x14ac:dyDescent="0.15">
      <c r="A10" s="186"/>
      <c r="B10" s="138" t="s">
        <v>130</v>
      </c>
      <c r="C10" s="95">
        <v>0</v>
      </c>
      <c r="D10" s="95">
        <v>61115200</v>
      </c>
      <c r="E10" s="95">
        <v>0</v>
      </c>
      <c r="F10" s="95">
        <v>40738200</v>
      </c>
      <c r="G10" s="66">
        <f>SUM(C10:F10)</f>
        <v>101853400</v>
      </c>
    </row>
    <row r="11" spans="1:7" ht="30" customHeight="1" x14ac:dyDescent="0.15">
      <c r="A11" s="186"/>
      <c r="B11" s="159" t="s">
        <v>127</v>
      </c>
      <c r="C11" s="92">
        <v>-3500</v>
      </c>
      <c r="D11" s="92">
        <v>-81300</v>
      </c>
      <c r="E11" s="92">
        <v>-2000</v>
      </c>
      <c r="F11" s="92">
        <v>-54200</v>
      </c>
      <c r="G11" s="94">
        <f>SUM(C11:F11)</f>
        <v>-141000</v>
      </c>
    </row>
    <row r="12" spans="1:7" ht="30" customHeight="1" x14ac:dyDescent="0.15">
      <c r="A12" s="187"/>
      <c r="B12" s="147" t="s">
        <v>3</v>
      </c>
      <c r="C12" s="66">
        <f>SUM(C9:C10)</f>
        <v>-3869200</v>
      </c>
      <c r="D12" s="66">
        <f>SUM(D9:D10)</f>
        <v>-10612200</v>
      </c>
      <c r="E12" s="66">
        <f>SUM(E9:E10)</f>
        <v>-2218100</v>
      </c>
      <c r="F12" s="66">
        <f>SUM(F9:F10)</f>
        <v>-7082100</v>
      </c>
      <c r="G12" s="66">
        <f>SUM(G9:G10)</f>
        <v>-23781600</v>
      </c>
    </row>
    <row r="13" spans="1:7" ht="30" customHeight="1" x14ac:dyDescent="0.15">
      <c r="A13" s="188" t="s">
        <v>129</v>
      </c>
      <c r="B13" s="65" t="s">
        <v>128</v>
      </c>
      <c r="C13" s="93">
        <v>-800100</v>
      </c>
      <c r="D13" s="93">
        <v>-7368200</v>
      </c>
      <c r="E13" s="93">
        <v>-455900</v>
      </c>
      <c r="F13" s="93">
        <v>-4935000</v>
      </c>
      <c r="G13" s="64">
        <f>SUM(C13:F13)</f>
        <v>-13559200</v>
      </c>
    </row>
    <row r="14" spans="1:7" ht="30" customHeight="1" x14ac:dyDescent="0.15">
      <c r="A14" s="189"/>
      <c r="B14" s="138" t="s">
        <v>127</v>
      </c>
      <c r="C14" s="92">
        <v>0</v>
      </c>
      <c r="D14" s="91">
        <v>0</v>
      </c>
      <c r="E14" s="91">
        <v>0</v>
      </c>
      <c r="F14" s="91">
        <v>0</v>
      </c>
      <c r="G14" s="91">
        <f>SUM(C14:F14)</f>
        <v>0</v>
      </c>
    </row>
    <row r="15" spans="1:7" ht="30" customHeight="1" thickBot="1" x14ac:dyDescent="0.2">
      <c r="A15" s="189"/>
      <c r="B15" s="63" t="s">
        <v>3</v>
      </c>
      <c r="C15" s="90">
        <f>SUM(C13)</f>
        <v>-800100</v>
      </c>
      <c r="D15" s="90">
        <f>SUM(D13)</f>
        <v>-7368200</v>
      </c>
      <c r="E15" s="90">
        <f>SUM(E13)</f>
        <v>-455900</v>
      </c>
      <c r="F15" s="90">
        <f>SUM(F13)</f>
        <v>-4935000</v>
      </c>
      <c r="G15" s="62">
        <f>SUM(G13)</f>
        <v>-13559200</v>
      </c>
    </row>
    <row r="16" spans="1:7" ht="30" customHeight="1" thickTop="1" x14ac:dyDescent="0.15">
      <c r="A16" s="190" t="s">
        <v>4</v>
      </c>
      <c r="B16" s="191"/>
      <c r="C16" s="61">
        <f>SUM(C8,C12,C15)</f>
        <v>2800400</v>
      </c>
      <c r="D16" s="61">
        <f>SUM(D8,D12,D15)</f>
        <v>150662400</v>
      </c>
      <c r="E16" s="61">
        <f>SUM(E8,E12,E15)</f>
        <v>1598200</v>
      </c>
      <c r="F16" s="61">
        <f>SUM(F8,F12,F15)</f>
        <v>100452700</v>
      </c>
      <c r="G16" s="61">
        <f>SUM(G8,G12,G15)</f>
        <v>255513700</v>
      </c>
    </row>
    <row r="17" spans="1:7" x14ac:dyDescent="0.15">
      <c r="A17" s="1"/>
      <c r="B17" s="1"/>
      <c r="C17" s="1"/>
      <c r="D17" s="1"/>
      <c r="E17" s="1"/>
      <c r="F17" s="1"/>
      <c r="G17" s="1"/>
    </row>
    <row r="18" spans="1:7" x14ac:dyDescent="0.15">
      <c r="A18" s="1"/>
      <c r="B18" s="1"/>
      <c r="C18" s="1"/>
      <c r="D18" s="1"/>
      <c r="E18" s="1"/>
      <c r="F18" s="1"/>
      <c r="G18" s="1"/>
    </row>
    <row r="19" spans="1:7" x14ac:dyDescent="0.15">
      <c r="A19" s="1"/>
      <c r="B19" s="1"/>
      <c r="C19" s="1"/>
      <c r="D19" s="1"/>
      <c r="E19" s="1"/>
      <c r="F19" s="1"/>
      <c r="G19" s="1"/>
    </row>
  </sheetData>
  <sheetProtection selectLockedCells="1"/>
  <mergeCells count="9">
    <mergeCell ref="A9:A12"/>
    <mergeCell ref="A13:A15"/>
    <mergeCell ref="A16:B16"/>
    <mergeCell ref="A1:G1"/>
    <mergeCell ref="A3:B4"/>
    <mergeCell ref="C3:D3"/>
    <mergeCell ref="E3:F3"/>
    <mergeCell ref="G3:G4"/>
    <mergeCell ref="A5:A8"/>
  </mergeCells>
  <phoneticPr fontId="2"/>
  <conditionalFormatting sqref="C6:F7 C5 E5">
    <cfRule type="expression" dxfId="129" priority="4">
      <formula>C5=""</formula>
    </cfRule>
  </conditionalFormatting>
  <conditionalFormatting sqref="C9:F11">
    <cfRule type="expression" dxfId="128" priority="3">
      <formula>C9=""</formula>
    </cfRule>
  </conditionalFormatting>
  <conditionalFormatting sqref="C14:G14 C13 E13">
    <cfRule type="expression" dxfId="127" priority="2">
      <formula>C13=""</formula>
    </cfRule>
  </conditionalFormatting>
  <conditionalFormatting sqref="F13 D13">
    <cfRule type="expression" dxfId="126" priority="1">
      <formula>D13=""</formula>
    </cfRule>
  </conditionalFormatting>
  <pageMargins left="0.70866141732283472" right="0.70866141732283472" top="0.74803149606299213" bottom="0.74803149606299213" header="0.31496062992125984" footer="0.31496062992125984"/>
  <pageSetup paperSize="9" firstPageNumber="23" orientation="portrait" useFirstPageNumber="1" r:id="rId1"/>
  <headerFooter>
    <oddFooter>&amp;C&amp;"ＭＳ 明朝,標準"&amp;P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61"/>
  <sheetViews>
    <sheetView showGridLines="0" view="pageBreakPreview" topLeftCell="A10" zoomScale="110" zoomScaleNormal="115" zoomScaleSheetLayoutView="110" workbookViewId="0">
      <selection activeCell="O8" sqref="O8"/>
    </sheetView>
  </sheetViews>
  <sheetFormatPr defaultRowHeight="13.5" x14ac:dyDescent="0.15"/>
  <cols>
    <col min="1" max="1" width="2.75" style="2" customWidth="1"/>
    <col min="2" max="12" width="5.375" style="2" customWidth="1"/>
    <col min="13" max="13" width="5.375" style="109" customWidth="1"/>
    <col min="14" max="16" width="5.375" style="17" customWidth="1"/>
    <col min="17" max="17" width="5.375" style="2" customWidth="1"/>
    <col min="18" max="16384" width="9" style="2"/>
  </cols>
  <sheetData>
    <row r="1" spans="1:20" ht="23.25" customHeight="1" x14ac:dyDescent="0.15">
      <c r="A1" s="232" t="s">
        <v>59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232"/>
      <c r="O1" s="232"/>
      <c r="P1" s="233"/>
      <c r="Q1" s="233"/>
    </row>
    <row r="2" spans="1:20" s="17" customFormat="1" ht="22.5" customHeight="1" x14ac:dyDescent="0.15">
      <c r="A2" s="234" t="s">
        <v>188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76"/>
      <c r="M2" s="75"/>
      <c r="N2" s="105"/>
      <c r="O2" s="105"/>
    </row>
    <row r="3" spans="1:20" s="17" customFormat="1" ht="12.75" customHeight="1" x14ac:dyDescent="0.15">
      <c r="A3" s="16"/>
      <c r="B3" s="16"/>
      <c r="C3" s="16"/>
      <c r="D3" s="16"/>
      <c r="E3" s="16"/>
      <c r="F3" s="16"/>
      <c r="G3" s="16"/>
      <c r="H3" s="16"/>
      <c r="I3" s="15"/>
      <c r="J3" s="15"/>
      <c r="K3" s="14"/>
      <c r="L3" s="14"/>
      <c r="M3" s="74"/>
      <c r="N3" s="235" t="s">
        <v>139</v>
      </c>
      <c r="O3" s="235"/>
      <c r="P3" s="235"/>
      <c r="Q3" s="235"/>
      <c r="R3" s="18"/>
      <c r="S3" s="18"/>
      <c r="T3" s="18"/>
    </row>
    <row r="4" spans="1:20" s="17" customFormat="1" ht="22.5" customHeight="1" x14ac:dyDescent="0.15">
      <c r="A4" s="214"/>
      <c r="B4" s="214"/>
      <c r="C4" s="214"/>
      <c r="D4" s="214"/>
      <c r="E4" s="214"/>
      <c r="F4" s="214" t="s">
        <v>138</v>
      </c>
      <c r="G4" s="214"/>
      <c r="H4" s="214"/>
      <c r="I4" s="214"/>
      <c r="J4" s="214" t="s">
        <v>144</v>
      </c>
      <c r="K4" s="214"/>
      <c r="L4" s="214"/>
      <c r="M4" s="214"/>
      <c r="N4" s="214" t="s">
        <v>160</v>
      </c>
      <c r="O4" s="214"/>
      <c r="P4" s="214"/>
      <c r="Q4" s="214"/>
    </row>
    <row r="5" spans="1:20" s="17" customFormat="1" ht="30" customHeight="1" x14ac:dyDescent="0.15">
      <c r="A5" s="204" t="s">
        <v>52</v>
      </c>
      <c r="B5" s="205"/>
      <c r="C5" s="205"/>
      <c r="D5" s="205"/>
      <c r="E5" s="206"/>
      <c r="F5" s="59" t="s">
        <v>51</v>
      </c>
      <c r="G5" s="215" t="s">
        <v>136</v>
      </c>
      <c r="H5" s="216"/>
      <c r="I5" s="142" t="s">
        <v>50</v>
      </c>
      <c r="J5" s="59" t="s">
        <v>137</v>
      </c>
      <c r="K5" s="215" t="s">
        <v>136</v>
      </c>
      <c r="L5" s="216"/>
      <c r="M5" s="73" t="s">
        <v>50</v>
      </c>
      <c r="N5" s="59" t="s">
        <v>51</v>
      </c>
      <c r="O5" s="231" t="s">
        <v>136</v>
      </c>
      <c r="P5" s="231"/>
      <c r="Q5" s="142" t="s">
        <v>50</v>
      </c>
    </row>
    <row r="6" spans="1:20" s="17" customFormat="1" ht="30" customHeight="1" x14ac:dyDescent="0.15">
      <c r="A6" s="214" t="s">
        <v>49</v>
      </c>
      <c r="B6" s="214"/>
      <c r="C6" s="214"/>
      <c r="D6" s="214"/>
      <c r="E6" s="214"/>
      <c r="F6" s="114">
        <v>3032</v>
      </c>
      <c r="G6" s="221">
        <v>149692600</v>
      </c>
      <c r="H6" s="222"/>
      <c r="I6" s="71">
        <f>G6/G15*100</f>
        <v>27.940302229343171</v>
      </c>
      <c r="J6" s="98">
        <v>3029</v>
      </c>
      <c r="K6" s="202">
        <v>148729200</v>
      </c>
      <c r="L6" s="203"/>
      <c r="M6" s="72">
        <f>K6/K15*100-0.1</f>
        <v>27.655861318109114</v>
      </c>
      <c r="N6" s="98">
        <v>3049</v>
      </c>
      <c r="O6" s="202">
        <v>149844600</v>
      </c>
      <c r="P6" s="203"/>
      <c r="Q6" s="71">
        <f>O6/O15*100</f>
        <v>27.660777486915343</v>
      </c>
    </row>
    <row r="7" spans="1:20" s="17" customFormat="1" ht="30" customHeight="1" x14ac:dyDescent="0.15">
      <c r="A7" s="199" t="s">
        <v>48</v>
      </c>
      <c r="B7" s="200"/>
      <c r="C7" s="200"/>
      <c r="D7" s="200"/>
      <c r="E7" s="201"/>
      <c r="F7" s="114">
        <v>31</v>
      </c>
      <c r="G7" s="221">
        <v>3625000</v>
      </c>
      <c r="H7" s="222"/>
      <c r="I7" s="71">
        <f>G7/G15*100</f>
        <v>0.67661057113958201</v>
      </c>
      <c r="J7" s="98">
        <v>31</v>
      </c>
      <c r="K7" s="202">
        <v>3660000</v>
      </c>
      <c r="L7" s="203"/>
      <c r="M7" s="72">
        <f>K7/K15*100</f>
        <v>0.68302964329989913</v>
      </c>
      <c r="N7" s="98">
        <v>30</v>
      </c>
      <c r="O7" s="202">
        <v>3515000</v>
      </c>
      <c r="P7" s="203"/>
      <c r="Q7" s="71">
        <f>O7/O15*100</f>
        <v>0.64885643437606311</v>
      </c>
    </row>
    <row r="8" spans="1:20" s="17" customFormat="1" ht="30" customHeight="1" x14ac:dyDescent="0.15">
      <c r="A8" s="199" t="s">
        <v>47</v>
      </c>
      <c r="B8" s="200"/>
      <c r="C8" s="200"/>
      <c r="D8" s="200"/>
      <c r="E8" s="201"/>
      <c r="F8" s="114">
        <v>1063</v>
      </c>
      <c r="G8" s="221">
        <v>135972500</v>
      </c>
      <c r="H8" s="222"/>
      <c r="I8" s="71">
        <f>G8/G15*100</f>
        <v>25.379429209455672</v>
      </c>
      <c r="J8" s="98">
        <v>1061</v>
      </c>
      <c r="K8" s="202">
        <v>135068100</v>
      </c>
      <c r="L8" s="203"/>
      <c r="M8" s="72">
        <f>K8/K15*100</f>
        <v>25.206425181474074</v>
      </c>
      <c r="N8" s="98">
        <v>1048</v>
      </c>
      <c r="O8" s="202">
        <v>132110500</v>
      </c>
      <c r="P8" s="203"/>
      <c r="Q8" s="71">
        <f>O8/O15*100</f>
        <v>24.387126023794849</v>
      </c>
    </row>
    <row r="9" spans="1:20" s="17" customFormat="1" ht="30" customHeight="1" x14ac:dyDescent="0.15">
      <c r="A9" s="199" t="s">
        <v>46</v>
      </c>
      <c r="B9" s="200"/>
      <c r="C9" s="200"/>
      <c r="D9" s="200"/>
      <c r="E9" s="201"/>
      <c r="F9" s="114">
        <v>86</v>
      </c>
      <c r="G9" s="221">
        <v>12447500</v>
      </c>
      <c r="H9" s="222"/>
      <c r="I9" s="71">
        <f>G9/G15*100</f>
        <v>2.323340712899296</v>
      </c>
      <c r="J9" s="98">
        <v>93</v>
      </c>
      <c r="K9" s="202">
        <v>13362500</v>
      </c>
      <c r="L9" s="203"/>
      <c r="M9" s="72">
        <f>K9/K15*100</f>
        <v>2.4937113684685523</v>
      </c>
      <c r="N9" s="98">
        <v>86</v>
      </c>
      <c r="O9" s="202">
        <v>12970000</v>
      </c>
      <c r="P9" s="203"/>
      <c r="Q9" s="71">
        <f>O9/O15*100</f>
        <v>2.3942156340988734</v>
      </c>
    </row>
    <row r="10" spans="1:20" s="17" customFormat="1" ht="30" customHeight="1" x14ac:dyDescent="0.15">
      <c r="A10" s="199" t="s">
        <v>45</v>
      </c>
      <c r="B10" s="200"/>
      <c r="C10" s="200"/>
      <c r="D10" s="200"/>
      <c r="E10" s="201"/>
      <c r="F10" s="114">
        <v>191</v>
      </c>
      <c r="G10" s="221">
        <v>29322600</v>
      </c>
      <c r="H10" s="222"/>
      <c r="I10" s="71">
        <f>G10/G15*100</f>
        <v>5.4730982436682787</v>
      </c>
      <c r="J10" s="98">
        <v>198</v>
      </c>
      <c r="K10" s="202">
        <v>29452900</v>
      </c>
      <c r="L10" s="203"/>
      <c r="M10" s="72">
        <f>K10/K15*100</f>
        <v>5.4965037653408739</v>
      </c>
      <c r="N10" s="98">
        <v>201</v>
      </c>
      <c r="O10" s="202">
        <v>31218000</v>
      </c>
      <c r="P10" s="203"/>
      <c r="Q10" s="71">
        <f>O10/O15*100</f>
        <v>5.7627312001001245</v>
      </c>
    </row>
    <row r="11" spans="1:20" s="17" customFormat="1" ht="30" customHeight="1" x14ac:dyDescent="0.15">
      <c r="A11" s="199" t="s">
        <v>44</v>
      </c>
      <c r="B11" s="200"/>
      <c r="C11" s="200"/>
      <c r="D11" s="200"/>
      <c r="E11" s="201"/>
      <c r="F11" s="114">
        <v>34</v>
      </c>
      <c r="G11" s="221">
        <v>12555000</v>
      </c>
      <c r="H11" s="222"/>
      <c r="I11" s="71">
        <f>G11/G15*100</f>
        <v>2.3434057160434349</v>
      </c>
      <c r="J11" s="98">
        <v>34</v>
      </c>
      <c r="K11" s="202">
        <v>13440000</v>
      </c>
      <c r="L11" s="203"/>
      <c r="M11" s="72">
        <f>K11/K15*100</f>
        <v>2.5081744278553675</v>
      </c>
      <c r="N11" s="98">
        <v>32</v>
      </c>
      <c r="O11" s="202">
        <v>13033300</v>
      </c>
      <c r="P11" s="203"/>
      <c r="Q11" s="71">
        <f>O11/O15*100</f>
        <v>2.4059005878103967</v>
      </c>
    </row>
    <row r="12" spans="1:20" s="17" customFormat="1" ht="30" customHeight="1" x14ac:dyDescent="0.15">
      <c r="A12" s="199" t="s">
        <v>43</v>
      </c>
      <c r="B12" s="200"/>
      <c r="C12" s="200"/>
      <c r="D12" s="200"/>
      <c r="E12" s="201"/>
      <c r="F12" s="114">
        <v>213</v>
      </c>
      <c r="G12" s="221">
        <v>81221000</v>
      </c>
      <c r="H12" s="222"/>
      <c r="I12" s="71">
        <f>G12/G15*100</f>
        <v>15.159996468559447</v>
      </c>
      <c r="J12" s="98">
        <v>203</v>
      </c>
      <c r="K12" s="202">
        <v>78540200</v>
      </c>
      <c r="L12" s="203"/>
      <c r="M12" s="72">
        <f>K12/K15*100</f>
        <v>14.657181636804026</v>
      </c>
      <c r="N12" s="98">
        <v>196</v>
      </c>
      <c r="O12" s="202">
        <v>76110900</v>
      </c>
      <c r="P12" s="203"/>
      <c r="Q12" s="71">
        <f>O12/O15*100</f>
        <v>14.049800054382105</v>
      </c>
    </row>
    <row r="13" spans="1:20" s="17" customFormat="1" ht="30" customHeight="1" x14ac:dyDescent="0.15">
      <c r="A13" s="199" t="s">
        <v>42</v>
      </c>
      <c r="B13" s="200"/>
      <c r="C13" s="200"/>
      <c r="D13" s="200"/>
      <c r="E13" s="201"/>
      <c r="F13" s="114">
        <v>12</v>
      </c>
      <c r="G13" s="221">
        <v>18187500</v>
      </c>
      <c r="H13" s="222"/>
      <c r="I13" s="71">
        <f>G13/G15*100</f>
        <v>3.394718555200317</v>
      </c>
      <c r="J13" s="98">
        <v>14</v>
      </c>
      <c r="K13" s="202">
        <v>25300000</v>
      </c>
      <c r="L13" s="203"/>
      <c r="M13" s="72">
        <f>K13/K15*100</f>
        <v>4.7214890643408323</v>
      </c>
      <c r="N13" s="98">
        <v>15</v>
      </c>
      <c r="O13" s="202">
        <v>27125000</v>
      </c>
      <c r="P13" s="203"/>
      <c r="Q13" s="71">
        <f>O13/O15*100</f>
        <v>5.0071780319916677</v>
      </c>
    </row>
    <row r="14" spans="1:20" s="17" customFormat="1" ht="30" customHeight="1" thickBot="1" x14ac:dyDescent="0.2">
      <c r="A14" s="223" t="s">
        <v>41</v>
      </c>
      <c r="B14" s="224"/>
      <c r="C14" s="224"/>
      <c r="D14" s="224"/>
      <c r="E14" s="225"/>
      <c r="F14" s="115">
        <v>29</v>
      </c>
      <c r="G14" s="226">
        <v>92735000</v>
      </c>
      <c r="H14" s="227"/>
      <c r="I14" s="69">
        <f>G14/G15*100</f>
        <v>17.309098293690798</v>
      </c>
      <c r="J14" s="97">
        <v>31</v>
      </c>
      <c r="K14" s="212">
        <v>88295000</v>
      </c>
      <c r="L14" s="213"/>
      <c r="M14" s="70">
        <f>K14/K15*100</f>
        <v>16.477623594307264</v>
      </c>
      <c r="N14" s="97">
        <v>31</v>
      </c>
      <c r="O14" s="212">
        <v>95795000</v>
      </c>
      <c r="P14" s="213"/>
      <c r="Q14" s="69">
        <f>O14/O15*100</f>
        <v>17.683414546530575</v>
      </c>
    </row>
    <row r="15" spans="1:20" s="17" customFormat="1" ht="30" customHeight="1" thickTop="1" x14ac:dyDescent="0.15">
      <c r="A15" s="214" t="s">
        <v>4</v>
      </c>
      <c r="B15" s="214"/>
      <c r="C15" s="214"/>
      <c r="D15" s="214"/>
      <c r="E15" s="214"/>
      <c r="F15" s="140">
        <f>SUM(F6:F14)</f>
        <v>4691</v>
      </c>
      <c r="G15" s="228">
        <f>SUM(G6:G14)</f>
        <v>535758700</v>
      </c>
      <c r="H15" s="229"/>
      <c r="I15" s="121">
        <f>SUM(I6:I14)</f>
        <v>99.999999999999986</v>
      </c>
      <c r="J15" s="141">
        <f>SUM(J6:J14)</f>
        <v>4694</v>
      </c>
      <c r="K15" s="230">
        <f>SUM(K6:K14)</f>
        <v>535847900</v>
      </c>
      <c r="L15" s="230"/>
      <c r="M15" s="68">
        <f>SUM(M6:M14)+0.1</f>
        <v>100</v>
      </c>
      <c r="N15" s="120">
        <f>SUM(N6:N14)</f>
        <v>4688</v>
      </c>
      <c r="O15" s="219">
        <f>SUM(O6:O14)</f>
        <v>541722300</v>
      </c>
      <c r="P15" s="220"/>
      <c r="Q15" s="67">
        <f>SUM(Q6:Q14)</f>
        <v>100</v>
      </c>
    </row>
    <row r="16" spans="1:20" s="17" customFormat="1" ht="30" customHeight="1" x14ac:dyDescent="0.15">
      <c r="A16" s="139"/>
      <c r="B16" s="139"/>
      <c r="C16" s="139"/>
      <c r="D16" s="139"/>
      <c r="E16" s="139"/>
      <c r="F16" s="122"/>
      <c r="G16" s="122"/>
      <c r="H16" s="122"/>
      <c r="I16" s="123"/>
      <c r="J16" s="122"/>
      <c r="K16" s="122"/>
      <c r="L16" s="122"/>
      <c r="M16" s="124"/>
      <c r="N16" s="122"/>
      <c r="O16" s="122"/>
      <c r="P16" s="122"/>
      <c r="Q16" s="123"/>
    </row>
    <row r="17" spans="1:24" ht="27.95" customHeight="1" x14ac:dyDescent="0.15">
      <c r="A17" s="214"/>
      <c r="B17" s="214"/>
      <c r="C17" s="214"/>
      <c r="D17" s="214"/>
      <c r="E17" s="214"/>
      <c r="F17" s="214" t="s">
        <v>153</v>
      </c>
      <c r="G17" s="214"/>
      <c r="H17" s="214"/>
      <c r="I17" s="214"/>
      <c r="J17" s="214" t="s">
        <v>163</v>
      </c>
      <c r="K17" s="214"/>
      <c r="L17" s="214"/>
      <c r="M17" s="214"/>
      <c r="N17" s="143"/>
      <c r="O17" s="143"/>
      <c r="P17" s="143"/>
      <c r="Q17" s="143"/>
    </row>
    <row r="18" spans="1:24" ht="27.95" customHeight="1" x14ac:dyDescent="0.15">
      <c r="A18" s="204" t="s">
        <v>52</v>
      </c>
      <c r="B18" s="205"/>
      <c r="C18" s="205"/>
      <c r="D18" s="205"/>
      <c r="E18" s="206"/>
      <c r="F18" s="59" t="s">
        <v>51</v>
      </c>
      <c r="G18" s="215" t="s">
        <v>136</v>
      </c>
      <c r="H18" s="216"/>
      <c r="I18" s="59" t="s">
        <v>50</v>
      </c>
      <c r="J18" s="59" t="s">
        <v>51</v>
      </c>
      <c r="K18" s="215" t="s">
        <v>136</v>
      </c>
      <c r="L18" s="216"/>
      <c r="M18" s="59" t="s">
        <v>50</v>
      </c>
      <c r="N18" s="145"/>
      <c r="O18" s="145"/>
      <c r="P18" s="145"/>
      <c r="Q18" s="145"/>
      <c r="S18" s="217"/>
      <c r="T18" s="217"/>
      <c r="U18" s="217"/>
      <c r="V18" s="218"/>
      <c r="W18" s="218"/>
      <c r="X18" s="218"/>
    </row>
    <row r="19" spans="1:24" ht="27.95" customHeight="1" x14ac:dyDescent="0.15">
      <c r="A19" s="214" t="s">
        <v>49</v>
      </c>
      <c r="B19" s="214"/>
      <c r="C19" s="214"/>
      <c r="D19" s="214"/>
      <c r="E19" s="214"/>
      <c r="F19" s="114">
        <v>3083</v>
      </c>
      <c r="G19" s="202">
        <v>163674100</v>
      </c>
      <c r="H19" s="203"/>
      <c r="I19" s="71">
        <f>G19/G28*100-0.1</f>
        <v>28.057851365639646</v>
      </c>
      <c r="J19" s="114">
        <v>3104</v>
      </c>
      <c r="K19" s="202">
        <v>184625000</v>
      </c>
      <c r="L19" s="203"/>
      <c r="M19" s="82">
        <f>K19/K28*100</f>
        <v>29.280643769745108</v>
      </c>
      <c r="N19" s="146"/>
      <c r="O19" s="146"/>
      <c r="P19" s="146"/>
      <c r="Q19" s="146"/>
      <c r="S19" s="99"/>
      <c r="T19" s="99"/>
      <c r="U19" s="100"/>
      <c r="V19" s="99"/>
      <c r="W19" s="101"/>
      <c r="X19" s="101"/>
    </row>
    <row r="20" spans="1:24" ht="27.95" customHeight="1" x14ac:dyDescent="0.15">
      <c r="A20" s="199" t="s">
        <v>48</v>
      </c>
      <c r="B20" s="200"/>
      <c r="C20" s="200"/>
      <c r="D20" s="200"/>
      <c r="E20" s="201"/>
      <c r="F20" s="114">
        <v>28</v>
      </c>
      <c r="G20" s="202">
        <v>3903000</v>
      </c>
      <c r="H20" s="203"/>
      <c r="I20" s="71">
        <f>G20/G28*100</f>
        <v>0.67145683941498102</v>
      </c>
      <c r="J20" s="114">
        <v>30</v>
      </c>
      <c r="K20" s="202">
        <v>4326000</v>
      </c>
      <c r="L20" s="203"/>
      <c r="M20" s="82">
        <f>K20/K28*100</f>
        <v>0.68608295164748723</v>
      </c>
      <c r="N20" s="102"/>
      <c r="O20" s="83"/>
      <c r="P20" s="83"/>
      <c r="Q20" s="83"/>
      <c r="S20" s="103"/>
      <c r="T20" s="103"/>
      <c r="U20" s="104"/>
      <c r="V20" s="105"/>
      <c r="W20" s="105"/>
      <c r="X20" s="106"/>
    </row>
    <row r="21" spans="1:24" ht="27.95" customHeight="1" x14ac:dyDescent="0.15">
      <c r="A21" s="199" t="s">
        <v>47</v>
      </c>
      <c r="B21" s="200"/>
      <c r="C21" s="200"/>
      <c r="D21" s="200"/>
      <c r="E21" s="201"/>
      <c r="F21" s="114">
        <v>1035</v>
      </c>
      <c r="G21" s="202">
        <v>143458200</v>
      </c>
      <c r="H21" s="203"/>
      <c r="I21" s="71">
        <f>G21/G28*100</f>
        <v>24.679987076649301</v>
      </c>
      <c r="J21" s="114">
        <v>1002</v>
      </c>
      <c r="K21" s="202">
        <v>154072000</v>
      </c>
      <c r="L21" s="203"/>
      <c r="M21" s="82">
        <f>K21/K28*100</f>
        <v>24.435083801717902</v>
      </c>
      <c r="N21" s="107"/>
      <c r="O21" s="108"/>
      <c r="P21" s="107"/>
      <c r="Q21" s="107"/>
      <c r="S21" s="103"/>
      <c r="T21" s="103"/>
      <c r="U21" s="104"/>
      <c r="V21" s="105"/>
      <c r="W21" s="105"/>
      <c r="X21" s="106"/>
    </row>
    <row r="22" spans="1:24" ht="27.95" customHeight="1" x14ac:dyDescent="0.15">
      <c r="A22" s="199" t="s">
        <v>46</v>
      </c>
      <c r="B22" s="200"/>
      <c r="C22" s="200"/>
      <c r="D22" s="200"/>
      <c r="E22" s="201"/>
      <c r="F22" s="114">
        <v>86</v>
      </c>
      <c r="G22" s="202">
        <v>13256500</v>
      </c>
      <c r="H22" s="203"/>
      <c r="I22" s="71">
        <f>G22/G28*100</f>
        <v>2.2805963596476286</v>
      </c>
      <c r="J22" s="114">
        <v>86</v>
      </c>
      <c r="K22" s="202">
        <v>14874000</v>
      </c>
      <c r="L22" s="203"/>
      <c r="M22" s="82">
        <f>K22/K28*100</f>
        <v>2.3589454051790857</v>
      </c>
      <c r="N22" s="60"/>
      <c r="O22" s="60"/>
      <c r="P22" s="60"/>
      <c r="Q22" s="60"/>
      <c r="S22" s="103"/>
      <c r="T22" s="103"/>
      <c r="U22" s="104"/>
      <c r="V22" s="105"/>
      <c r="W22" s="105"/>
      <c r="X22" s="106"/>
    </row>
    <row r="23" spans="1:24" ht="27.95" customHeight="1" x14ac:dyDescent="0.15">
      <c r="A23" s="199" t="s">
        <v>45</v>
      </c>
      <c r="B23" s="200"/>
      <c r="C23" s="200"/>
      <c r="D23" s="200"/>
      <c r="E23" s="201"/>
      <c r="F23" s="114">
        <v>203</v>
      </c>
      <c r="G23" s="202">
        <v>33768900</v>
      </c>
      <c r="H23" s="203"/>
      <c r="I23" s="71">
        <f>G23/G28*100</f>
        <v>5.8094693478146429</v>
      </c>
      <c r="J23" s="114">
        <v>215</v>
      </c>
      <c r="K23" s="202">
        <v>38150000</v>
      </c>
      <c r="L23" s="203"/>
      <c r="M23" s="82">
        <f>K23/K28*100-0.1</f>
        <v>5.9504079069236342</v>
      </c>
      <c r="N23" s="60"/>
      <c r="O23" s="60"/>
      <c r="P23" s="60"/>
      <c r="Q23" s="60"/>
      <c r="S23" s="103"/>
      <c r="T23" s="103"/>
      <c r="U23" s="104"/>
      <c r="V23" s="105"/>
      <c r="W23" s="105"/>
      <c r="X23" s="106"/>
    </row>
    <row r="24" spans="1:24" ht="27.95" customHeight="1" x14ac:dyDescent="0.15">
      <c r="A24" s="199" t="s">
        <v>44</v>
      </c>
      <c r="B24" s="200"/>
      <c r="C24" s="200"/>
      <c r="D24" s="200"/>
      <c r="E24" s="201"/>
      <c r="F24" s="114">
        <v>32</v>
      </c>
      <c r="G24" s="202">
        <v>13400000</v>
      </c>
      <c r="H24" s="203"/>
      <c r="I24" s="71">
        <f>G24/G28*100</f>
        <v>2.3052835378326275</v>
      </c>
      <c r="J24" s="114">
        <v>31</v>
      </c>
      <c r="K24" s="202">
        <v>14880000</v>
      </c>
      <c r="L24" s="203"/>
      <c r="M24" s="82">
        <f>K24/K28*100</f>
        <v>2.3598969765405942</v>
      </c>
      <c r="N24" s="80"/>
      <c r="O24" s="80"/>
      <c r="P24" s="80"/>
      <c r="Q24" s="80"/>
      <c r="S24" s="103"/>
      <c r="T24" s="103"/>
      <c r="U24" s="104"/>
      <c r="V24" s="105"/>
      <c r="W24" s="105"/>
      <c r="X24" s="106"/>
    </row>
    <row r="25" spans="1:24" ht="27.95" customHeight="1" x14ac:dyDescent="0.15">
      <c r="A25" s="199" t="s">
        <v>43</v>
      </c>
      <c r="B25" s="200"/>
      <c r="C25" s="200"/>
      <c r="D25" s="200"/>
      <c r="E25" s="201"/>
      <c r="F25" s="114">
        <v>207</v>
      </c>
      <c r="G25" s="202">
        <v>83788700</v>
      </c>
      <c r="H25" s="203"/>
      <c r="I25" s="71">
        <f>G25/G28*100</f>
        <v>14.41467990794005</v>
      </c>
      <c r="J25" s="114">
        <v>204</v>
      </c>
      <c r="K25" s="202">
        <v>90405000</v>
      </c>
      <c r="L25" s="203"/>
      <c r="M25" s="82">
        <f>K25/K28*100</f>
        <v>14.337801489526372</v>
      </c>
      <c r="N25" s="60"/>
      <c r="O25" s="60"/>
      <c r="P25" s="60"/>
      <c r="Q25" s="60"/>
      <c r="S25" s="103"/>
      <c r="T25" s="103"/>
      <c r="U25" s="104"/>
      <c r="V25" s="105"/>
      <c r="W25" s="105"/>
      <c r="X25" s="106"/>
    </row>
    <row r="26" spans="1:24" ht="27.95" customHeight="1" x14ac:dyDescent="0.15">
      <c r="A26" s="199" t="s">
        <v>42</v>
      </c>
      <c r="B26" s="200"/>
      <c r="C26" s="200"/>
      <c r="D26" s="200"/>
      <c r="E26" s="201"/>
      <c r="F26" s="114">
        <v>14</v>
      </c>
      <c r="G26" s="202">
        <v>27270000</v>
      </c>
      <c r="H26" s="203"/>
      <c r="I26" s="71">
        <f>G26/G28*100</f>
        <v>4.6914240355743093</v>
      </c>
      <c r="J26" s="114">
        <v>14</v>
      </c>
      <c r="K26" s="202">
        <v>30204000</v>
      </c>
      <c r="L26" s="203"/>
      <c r="M26" s="82">
        <f>K26/K28*100</f>
        <v>4.790210233832803</v>
      </c>
      <c r="N26" s="60"/>
      <c r="O26" s="60"/>
      <c r="P26" s="60"/>
      <c r="Q26" s="60"/>
      <c r="S26" s="103"/>
      <c r="T26" s="103"/>
      <c r="U26" s="104"/>
      <c r="V26" s="105"/>
      <c r="W26" s="105"/>
      <c r="X26" s="106"/>
    </row>
    <row r="27" spans="1:24" ht="27.95" customHeight="1" thickBot="1" x14ac:dyDescent="0.2">
      <c r="A27" s="209" t="s">
        <v>41</v>
      </c>
      <c r="B27" s="210"/>
      <c r="C27" s="210"/>
      <c r="D27" s="210"/>
      <c r="E27" s="211"/>
      <c r="F27" s="115">
        <v>28</v>
      </c>
      <c r="G27" s="212">
        <v>98754000</v>
      </c>
      <c r="H27" s="213"/>
      <c r="I27" s="69">
        <f>G27/G28*100</f>
        <v>16.989251529486811</v>
      </c>
      <c r="J27" s="115">
        <v>30</v>
      </c>
      <c r="K27" s="212">
        <v>99000000</v>
      </c>
      <c r="L27" s="213"/>
      <c r="M27" s="81">
        <f>K27/K28*100</f>
        <v>15.700927464887016</v>
      </c>
      <c r="N27" s="80"/>
      <c r="O27" s="80"/>
      <c r="P27" s="80"/>
      <c r="Q27" s="80"/>
      <c r="S27" s="103"/>
      <c r="T27" s="103"/>
      <c r="U27" s="104"/>
      <c r="V27" s="105"/>
      <c r="W27" s="105"/>
      <c r="X27" s="106"/>
    </row>
    <row r="28" spans="1:24" ht="27.95" customHeight="1" thickTop="1" x14ac:dyDescent="0.15">
      <c r="A28" s="204" t="s">
        <v>4</v>
      </c>
      <c r="B28" s="205"/>
      <c r="C28" s="205"/>
      <c r="D28" s="205"/>
      <c r="E28" s="206"/>
      <c r="F28" s="79">
        <f>SUM(F19:F27)</f>
        <v>4716</v>
      </c>
      <c r="G28" s="207">
        <f>SUM(G19:G27)</f>
        <v>581273400</v>
      </c>
      <c r="H28" s="208"/>
      <c r="I28" s="67">
        <f>SUM(I19:I27)+0.1</f>
        <v>100</v>
      </c>
      <c r="J28" s="79">
        <f>SUM(J19:J27)</f>
        <v>4716</v>
      </c>
      <c r="K28" s="207">
        <f>SUM(K19:L27)</f>
        <v>630536000</v>
      </c>
      <c r="L28" s="208"/>
      <c r="M28" s="78">
        <f>SUM(M19:M27)+0.1</f>
        <v>100</v>
      </c>
      <c r="N28" s="80"/>
      <c r="O28" s="77"/>
      <c r="P28" s="80"/>
      <c r="Q28" s="80"/>
      <c r="S28" s="103"/>
      <c r="T28" s="103"/>
      <c r="U28" s="104"/>
      <c r="V28" s="105"/>
      <c r="W28" s="105"/>
      <c r="X28" s="106"/>
    </row>
    <row r="31" spans="1:24" s="109" customFormat="1" ht="27.75" customHeight="1" x14ac:dyDescent="0.15">
      <c r="A31" s="139"/>
      <c r="B31" s="103"/>
      <c r="C31" s="103"/>
      <c r="D31" s="104"/>
      <c r="E31" s="105"/>
      <c r="F31" s="105"/>
      <c r="G31" s="106"/>
      <c r="H31" s="110"/>
      <c r="I31" s="110"/>
      <c r="J31" s="110"/>
      <c r="K31" s="2"/>
      <c r="L31" s="2"/>
      <c r="N31" s="17"/>
      <c r="O31" s="17"/>
      <c r="P31" s="17"/>
    </row>
    <row r="32" spans="1:24" s="109" customFormat="1" ht="27.75" customHeight="1" x14ac:dyDescent="0.15">
      <c r="A32" s="139"/>
      <c r="B32" s="103"/>
      <c r="C32" s="103"/>
      <c r="D32" s="104"/>
      <c r="E32" s="105"/>
      <c r="F32" s="105"/>
      <c r="G32" s="106"/>
      <c r="H32" s="2"/>
      <c r="I32" s="2"/>
      <c r="J32" s="2"/>
      <c r="K32" s="2"/>
      <c r="L32" s="2"/>
      <c r="N32" s="17"/>
      <c r="O32" s="17"/>
      <c r="P32" s="17"/>
    </row>
    <row r="33" spans="1:16" s="109" customFormat="1" ht="27.75" customHeight="1" x14ac:dyDescent="0.15">
      <c r="A33" s="139"/>
      <c r="B33" s="103"/>
      <c r="C33" s="103"/>
      <c r="D33" s="104"/>
      <c r="E33" s="105"/>
      <c r="F33" s="105"/>
      <c r="G33" s="106"/>
      <c r="H33" s="2"/>
      <c r="I33" s="2"/>
      <c r="J33" s="2"/>
      <c r="K33" s="2"/>
      <c r="L33" s="2"/>
      <c r="N33" s="17"/>
      <c r="O33" s="17"/>
      <c r="P33" s="17"/>
    </row>
    <row r="34" spans="1:16" s="109" customFormat="1" ht="27.75" customHeight="1" x14ac:dyDescent="0.15">
      <c r="A34" s="139"/>
      <c r="B34" s="103"/>
      <c r="C34" s="103"/>
      <c r="D34" s="104"/>
      <c r="E34" s="105"/>
      <c r="F34" s="105"/>
      <c r="G34" s="106"/>
      <c r="H34" s="2"/>
      <c r="I34" s="2"/>
      <c r="J34" s="2"/>
      <c r="K34" s="2"/>
      <c r="L34" s="2"/>
      <c r="N34" s="17"/>
      <c r="O34" s="17"/>
      <c r="P34" s="17"/>
    </row>
    <row r="35" spans="1:16" s="109" customFormat="1" ht="27.75" customHeight="1" x14ac:dyDescent="0.15">
      <c r="A35" s="139"/>
      <c r="B35" s="103"/>
      <c r="C35" s="103"/>
      <c r="D35" s="104"/>
      <c r="E35" s="105"/>
      <c r="F35" s="105"/>
      <c r="G35" s="106"/>
      <c r="H35" s="2"/>
      <c r="I35" s="2"/>
      <c r="J35" s="2"/>
      <c r="K35" s="2"/>
      <c r="L35" s="2"/>
      <c r="N35" s="17"/>
      <c r="O35" s="17"/>
      <c r="P35" s="17"/>
    </row>
    <row r="36" spans="1:16" s="109" customFormat="1" ht="27.75" customHeight="1" x14ac:dyDescent="0.15">
      <c r="A36" s="139"/>
      <c r="B36" s="103"/>
      <c r="C36" s="103"/>
      <c r="D36" s="104"/>
      <c r="E36" s="105"/>
      <c r="F36" s="105"/>
      <c r="G36" s="106"/>
      <c r="H36" s="2"/>
      <c r="I36" s="2"/>
      <c r="J36" s="2"/>
      <c r="K36" s="2"/>
      <c r="L36" s="2"/>
      <c r="N36" s="17"/>
      <c r="O36" s="17"/>
      <c r="P36" s="17"/>
    </row>
    <row r="37" spans="1:16" s="109" customFormat="1" ht="27.75" customHeight="1" x14ac:dyDescent="0.15">
      <c r="A37" s="139"/>
      <c r="B37" s="103"/>
      <c r="C37" s="103"/>
      <c r="D37" s="104"/>
      <c r="E37" s="105"/>
      <c r="F37" s="105"/>
      <c r="G37" s="106"/>
      <c r="H37" s="2"/>
      <c r="I37" s="2"/>
      <c r="J37" s="2"/>
      <c r="K37" s="2"/>
      <c r="L37" s="2"/>
      <c r="N37" s="17"/>
      <c r="O37" s="17"/>
      <c r="P37" s="17"/>
    </row>
    <row r="38" spans="1:16" s="109" customFormat="1" ht="27.75" customHeight="1" x14ac:dyDescent="0.15">
      <c r="A38" s="139"/>
      <c r="B38" s="103"/>
      <c r="C38" s="103"/>
      <c r="D38" s="104"/>
      <c r="E38" s="105"/>
      <c r="F38" s="105"/>
      <c r="G38" s="106"/>
      <c r="H38" s="2"/>
      <c r="I38" s="2"/>
      <c r="J38" s="2"/>
      <c r="K38" s="2"/>
      <c r="L38" s="2"/>
      <c r="N38" s="17"/>
      <c r="O38" s="17"/>
      <c r="P38" s="17"/>
    </row>
    <row r="39" spans="1:16" s="109" customFormat="1" ht="27.75" customHeight="1" x14ac:dyDescent="0.15">
      <c r="A39" s="139"/>
      <c r="B39" s="103"/>
      <c r="C39" s="103"/>
      <c r="D39" s="104"/>
      <c r="E39" s="105"/>
      <c r="F39" s="105"/>
      <c r="G39" s="106"/>
      <c r="H39" s="2"/>
      <c r="I39" s="2"/>
      <c r="J39" s="2"/>
      <c r="K39" s="2"/>
      <c r="L39" s="2"/>
      <c r="N39" s="17"/>
      <c r="O39" s="17"/>
      <c r="P39" s="17"/>
    </row>
    <row r="40" spans="1:16" s="109" customFormat="1" ht="27.75" customHeight="1" x14ac:dyDescent="0.15">
      <c r="A40" s="139"/>
      <c r="B40" s="103"/>
      <c r="C40" s="103"/>
      <c r="D40" s="104"/>
      <c r="E40" s="105"/>
      <c r="F40" s="105"/>
      <c r="G40" s="106"/>
      <c r="H40" s="2"/>
      <c r="I40" s="2"/>
      <c r="J40" s="2"/>
      <c r="K40" s="2"/>
      <c r="L40" s="2"/>
      <c r="N40" s="17"/>
      <c r="O40" s="17"/>
      <c r="P40" s="17"/>
    </row>
    <row r="41" spans="1:16" s="109" customFormat="1" x14ac:dyDescent="0.1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N41" s="17"/>
      <c r="O41" s="17"/>
      <c r="P41" s="17"/>
    </row>
    <row r="42" spans="1:16" s="109" customFormat="1" x14ac:dyDescent="0.1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N42" s="17"/>
      <c r="O42" s="17"/>
      <c r="P42" s="17"/>
    </row>
    <row r="43" spans="1:16" s="109" customFormat="1" x14ac:dyDescent="0.1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N43" s="17"/>
      <c r="O43" s="17"/>
      <c r="P43" s="17"/>
    </row>
    <row r="44" spans="1:16" s="109" customFormat="1" x14ac:dyDescent="0.1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N44" s="17"/>
      <c r="O44" s="17"/>
      <c r="P44" s="17"/>
    </row>
    <row r="45" spans="1:16" s="109" customFormat="1" x14ac:dyDescent="0.1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N45" s="17"/>
      <c r="O45" s="17"/>
      <c r="P45" s="17"/>
    </row>
    <row r="46" spans="1:16" s="109" customFormat="1" x14ac:dyDescent="0.1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N46" s="17"/>
      <c r="O46" s="17"/>
      <c r="P46" s="17"/>
    </row>
    <row r="47" spans="1:16" s="109" customFormat="1" x14ac:dyDescent="0.1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N47" s="17"/>
      <c r="O47" s="17"/>
      <c r="P47" s="17"/>
    </row>
    <row r="48" spans="1:16" s="109" customFormat="1" x14ac:dyDescent="0.1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N48" s="17"/>
      <c r="O48" s="17"/>
      <c r="P48" s="17"/>
    </row>
    <row r="49" spans="1:16" s="109" customFormat="1" x14ac:dyDescent="0.1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N49" s="17"/>
      <c r="O49" s="17"/>
      <c r="P49" s="17"/>
    </row>
    <row r="50" spans="1:16" s="109" customFormat="1" x14ac:dyDescent="0.1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N50" s="17"/>
      <c r="O50" s="17"/>
      <c r="P50" s="17"/>
    </row>
    <row r="51" spans="1:16" s="109" customFormat="1" x14ac:dyDescent="0.1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N51" s="17"/>
      <c r="O51" s="17"/>
      <c r="P51" s="17"/>
    </row>
    <row r="52" spans="1:16" s="109" customFormat="1" x14ac:dyDescent="0.1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N52" s="17"/>
      <c r="O52" s="17"/>
      <c r="P52" s="17"/>
    </row>
    <row r="53" spans="1:16" s="109" customFormat="1" x14ac:dyDescent="0.1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N53" s="17"/>
      <c r="O53" s="17"/>
      <c r="P53" s="17"/>
    </row>
    <row r="54" spans="1:16" s="109" customFormat="1" x14ac:dyDescent="0.1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N54" s="17"/>
      <c r="O54" s="17"/>
      <c r="P54" s="17"/>
    </row>
    <row r="55" spans="1:16" s="109" customFormat="1" x14ac:dyDescent="0.1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N55" s="17"/>
      <c r="O55" s="17"/>
      <c r="P55" s="17"/>
    </row>
    <row r="56" spans="1:16" s="109" customFormat="1" x14ac:dyDescent="0.1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N56" s="17"/>
      <c r="O56" s="17"/>
      <c r="P56" s="17"/>
    </row>
    <row r="57" spans="1:16" s="109" customFormat="1" x14ac:dyDescent="0.1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N57" s="17"/>
      <c r="O57" s="17"/>
      <c r="P57" s="17"/>
    </row>
    <row r="58" spans="1:16" s="109" customFormat="1" x14ac:dyDescent="0.1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N58" s="17"/>
      <c r="O58" s="17"/>
      <c r="P58" s="17"/>
    </row>
    <row r="59" spans="1:16" s="109" customFormat="1" x14ac:dyDescent="0.1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N59" s="17"/>
      <c r="O59" s="17"/>
      <c r="P59" s="17"/>
    </row>
    <row r="60" spans="1:16" s="109" customFormat="1" x14ac:dyDescent="0.1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N60" s="17"/>
      <c r="O60" s="17"/>
      <c r="P60" s="17"/>
    </row>
    <row r="61" spans="1:16" s="109" customFormat="1" x14ac:dyDescent="0.1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N61" s="17"/>
      <c r="O61" s="17"/>
      <c r="P61" s="17"/>
    </row>
  </sheetData>
  <sheetProtection selectLockedCells="1"/>
  <mergeCells count="89">
    <mergeCell ref="A1:Q1"/>
    <mergeCell ref="A2:K2"/>
    <mergeCell ref="N3:Q3"/>
    <mergeCell ref="A4:E4"/>
    <mergeCell ref="F4:I4"/>
    <mergeCell ref="J4:M4"/>
    <mergeCell ref="N4:Q4"/>
    <mergeCell ref="A5:E5"/>
    <mergeCell ref="G5:H5"/>
    <mergeCell ref="K5:L5"/>
    <mergeCell ref="O5:P5"/>
    <mergeCell ref="A6:E6"/>
    <mergeCell ref="G6:H6"/>
    <mergeCell ref="K6:L6"/>
    <mergeCell ref="O6:P6"/>
    <mergeCell ref="A7:E7"/>
    <mergeCell ref="G7:H7"/>
    <mergeCell ref="K7:L7"/>
    <mergeCell ref="O7:P7"/>
    <mergeCell ref="A8:E8"/>
    <mergeCell ref="G8:H8"/>
    <mergeCell ref="K8:L8"/>
    <mergeCell ref="O8:P8"/>
    <mergeCell ref="A9:E9"/>
    <mergeCell ref="G9:H9"/>
    <mergeCell ref="K9:L9"/>
    <mergeCell ref="O9:P9"/>
    <mergeCell ref="A10:E10"/>
    <mergeCell ref="G10:H10"/>
    <mergeCell ref="K10:L10"/>
    <mergeCell ref="O10:P10"/>
    <mergeCell ref="A11:E11"/>
    <mergeCell ref="G11:H11"/>
    <mergeCell ref="K11:L11"/>
    <mergeCell ref="O11:P11"/>
    <mergeCell ref="A12:E12"/>
    <mergeCell ref="G12:H12"/>
    <mergeCell ref="K12:L12"/>
    <mergeCell ref="O12:P12"/>
    <mergeCell ref="O15:P15"/>
    <mergeCell ref="A17:E17"/>
    <mergeCell ref="F17:I17"/>
    <mergeCell ref="J17:M17"/>
    <mergeCell ref="A13:E13"/>
    <mergeCell ref="G13:H13"/>
    <mergeCell ref="K13:L13"/>
    <mergeCell ref="O13:P13"/>
    <mergeCell ref="A14:E14"/>
    <mergeCell ref="G14:H14"/>
    <mergeCell ref="K14:L14"/>
    <mergeCell ref="O14:P14"/>
    <mergeCell ref="A15:E15"/>
    <mergeCell ref="G15:H15"/>
    <mergeCell ref="K15:L15"/>
    <mergeCell ref="A18:E18"/>
    <mergeCell ref="G18:H18"/>
    <mergeCell ref="K18:L18"/>
    <mergeCell ref="S18:U18"/>
    <mergeCell ref="V18:X18"/>
    <mergeCell ref="A20:E20"/>
    <mergeCell ref="G20:H20"/>
    <mergeCell ref="K20:L20"/>
    <mergeCell ref="A19:E19"/>
    <mergeCell ref="G19:H19"/>
    <mergeCell ref="K19:L19"/>
    <mergeCell ref="A21:E21"/>
    <mergeCell ref="G21:H21"/>
    <mergeCell ref="K21:L21"/>
    <mergeCell ref="A22:E22"/>
    <mergeCell ref="G22:H22"/>
    <mergeCell ref="K22:L22"/>
    <mergeCell ref="A23:E23"/>
    <mergeCell ref="G23:H23"/>
    <mergeCell ref="K23:L23"/>
    <mergeCell ref="A24:E24"/>
    <mergeCell ref="G24:H24"/>
    <mergeCell ref="K24:L24"/>
    <mergeCell ref="A25:E25"/>
    <mergeCell ref="G25:H25"/>
    <mergeCell ref="K25:L25"/>
    <mergeCell ref="A28:E28"/>
    <mergeCell ref="G28:H28"/>
    <mergeCell ref="K28:L28"/>
    <mergeCell ref="A26:E26"/>
    <mergeCell ref="G26:H26"/>
    <mergeCell ref="K26:L26"/>
    <mergeCell ref="A27:E27"/>
    <mergeCell ref="G27:H27"/>
    <mergeCell ref="K27:L27"/>
  </mergeCells>
  <phoneticPr fontId="2"/>
  <pageMargins left="0.70866141732283472" right="0.70866141732283472" top="0.74803149606299213" bottom="0.74803149606299213" header="0.31496062992125984" footer="0.31496062992125984"/>
  <pageSetup paperSize="9" firstPageNumber="24" orientation="portrait" useFirstPageNumber="1" r:id="rId1"/>
  <headerFooter>
    <oddFooter>&amp;C&amp;"ＭＳ 明朝,標準"&amp;P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6"/>
  <sheetViews>
    <sheetView showGridLines="0" view="pageBreakPreview" topLeftCell="A19" zoomScale="110" zoomScaleNormal="115" zoomScaleSheetLayoutView="110" workbookViewId="0">
      <selection activeCell="O8" sqref="O8"/>
    </sheetView>
  </sheetViews>
  <sheetFormatPr defaultRowHeight="13.5" x14ac:dyDescent="0.15"/>
  <cols>
    <col min="1" max="1" width="3.5" style="2" customWidth="1"/>
    <col min="2" max="5" width="5.375" style="2" customWidth="1"/>
    <col min="6" max="13" width="5.625" style="2" customWidth="1"/>
    <col min="14" max="17" width="5.375" style="2" customWidth="1"/>
    <col min="18" max="18" width="9" style="2"/>
    <col min="19" max="19" width="7.5" style="2" customWidth="1"/>
    <col min="20" max="20" width="11.125" style="2" customWidth="1"/>
    <col min="21" max="22" width="9" style="2"/>
    <col min="23" max="23" width="11.125" style="2" customWidth="1"/>
    <col min="24" max="16384" width="9" style="2"/>
  </cols>
  <sheetData>
    <row r="1" spans="1:24" ht="13.5" customHeight="1" x14ac:dyDescent="0.15">
      <c r="A1" s="278"/>
      <c r="B1" s="278"/>
      <c r="C1" s="278"/>
      <c r="D1" s="278"/>
      <c r="E1" s="278"/>
      <c r="F1" s="278"/>
      <c r="G1" s="278"/>
      <c r="H1" s="278"/>
      <c r="I1" s="278"/>
      <c r="J1" s="278"/>
      <c r="K1" s="278"/>
      <c r="L1" s="278"/>
      <c r="M1" s="278"/>
      <c r="N1" s="80"/>
      <c r="O1" s="77"/>
      <c r="P1" s="80"/>
      <c r="Q1" s="80"/>
      <c r="S1" s="103"/>
      <c r="T1" s="103"/>
      <c r="U1" s="104"/>
      <c r="V1" s="105"/>
      <c r="W1" s="105"/>
      <c r="X1" s="106"/>
    </row>
    <row r="2" spans="1:24" ht="22.5" customHeight="1" x14ac:dyDescent="0.15">
      <c r="A2" s="143" t="s">
        <v>189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4"/>
      <c r="Q2" s="144"/>
    </row>
    <row r="3" spans="1:24" ht="12.75" customHeight="1" x14ac:dyDescent="0.15">
      <c r="A3" s="143"/>
      <c r="B3" s="143"/>
      <c r="C3" s="143"/>
      <c r="D3" s="143"/>
      <c r="E3" s="143"/>
      <c r="F3" s="143"/>
      <c r="G3" s="143"/>
      <c r="H3" s="143"/>
      <c r="I3" s="143"/>
      <c r="J3" s="235" t="s">
        <v>164</v>
      </c>
      <c r="K3" s="235"/>
      <c r="L3" s="235"/>
      <c r="M3" s="235"/>
      <c r="N3" s="235"/>
      <c r="O3" s="18"/>
      <c r="P3" s="144"/>
      <c r="Q3" s="144"/>
    </row>
    <row r="4" spans="1:24" ht="28.5" customHeight="1" x14ac:dyDescent="0.15">
      <c r="A4" s="279"/>
      <c r="B4" s="279"/>
      <c r="C4" s="279"/>
      <c r="D4" s="279"/>
      <c r="E4" s="279"/>
      <c r="F4" s="280" t="s">
        <v>143</v>
      </c>
      <c r="G4" s="196"/>
      <c r="H4" s="196"/>
      <c r="I4" s="280" t="s">
        <v>142</v>
      </c>
      <c r="J4" s="196"/>
      <c r="K4" s="196"/>
      <c r="L4" s="280" t="s">
        <v>141</v>
      </c>
      <c r="M4" s="196"/>
      <c r="N4" s="196"/>
      <c r="O4" s="18"/>
      <c r="P4" s="144"/>
      <c r="Q4" s="144"/>
    </row>
    <row r="5" spans="1:24" ht="24" customHeight="1" x14ac:dyDescent="0.15">
      <c r="A5" s="275" t="s">
        <v>57</v>
      </c>
      <c r="B5" s="276"/>
      <c r="C5" s="276"/>
      <c r="D5" s="276"/>
      <c r="E5" s="277"/>
      <c r="F5" s="272">
        <v>2024</v>
      </c>
      <c r="G5" s="273"/>
      <c r="H5" s="274"/>
      <c r="I5" s="272">
        <v>1459975100</v>
      </c>
      <c r="J5" s="273"/>
      <c r="K5" s="274"/>
      <c r="L5" s="272">
        <f>I5/F5</f>
        <v>721331.57114624511</v>
      </c>
      <c r="M5" s="273"/>
      <c r="N5" s="274"/>
      <c r="O5" s="143"/>
      <c r="P5" s="144"/>
      <c r="Q5" s="144"/>
    </row>
    <row r="6" spans="1:24" ht="24" customHeight="1" x14ac:dyDescent="0.15">
      <c r="A6" s="275" t="s">
        <v>56</v>
      </c>
      <c r="B6" s="276"/>
      <c r="C6" s="276"/>
      <c r="D6" s="276"/>
      <c r="E6" s="277"/>
      <c r="F6" s="272">
        <v>2156</v>
      </c>
      <c r="G6" s="273"/>
      <c r="H6" s="274"/>
      <c r="I6" s="272">
        <v>1475275500</v>
      </c>
      <c r="J6" s="273"/>
      <c r="K6" s="274"/>
      <c r="L6" s="272">
        <f>I6/F6</f>
        <v>684265.0742115028</v>
      </c>
      <c r="M6" s="273"/>
      <c r="N6" s="274"/>
      <c r="O6" s="143"/>
      <c r="P6" s="144"/>
      <c r="Q6" s="144"/>
    </row>
    <row r="7" spans="1:24" ht="24" customHeight="1" x14ac:dyDescent="0.15">
      <c r="A7" s="271" t="s">
        <v>126</v>
      </c>
      <c r="B7" s="271"/>
      <c r="C7" s="271"/>
      <c r="D7" s="271"/>
      <c r="E7" s="271"/>
      <c r="F7" s="272">
        <v>2166</v>
      </c>
      <c r="G7" s="273"/>
      <c r="H7" s="274"/>
      <c r="I7" s="272">
        <v>1495632000</v>
      </c>
      <c r="J7" s="273"/>
      <c r="K7" s="274"/>
      <c r="L7" s="272">
        <f>I7/F7</f>
        <v>690504.15512465371</v>
      </c>
      <c r="M7" s="273"/>
      <c r="N7" s="274"/>
      <c r="O7" s="143"/>
      <c r="P7" s="144"/>
      <c r="Q7" s="144"/>
    </row>
    <row r="8" spans="1:24" ht="24" customHeight="1" x14ac:dyDescent="0.15">
      <c r="A8" s="271" t="s">
        <v>152</v>
      </c>
      <c r="B8" s="271"/>
      <c r="C8" s="271"/>
      <c r="D8" s="271"/>
      <c r="E8" s="271"/>
      <c r="F8" s="272">
        <v>2141</v>
      </c>
      <c r="G8" s="273"/>
      <c r="H8" s="274"/>
      <c r="I8" s="272">
        <v>1127900800</v>
      </c>
      <c r="J8" s="273"/>
      <c r="K8" s="274"/>
      <c r="L8" s="272">
        <f>I8/F8</f>
        <v>526810.27557216259</v>
      </c>
      <c r="M8" s="273"/>
      <c r="N8" s="274"/>
      <c r="O8" s="143"/>
      <c r="P8" s="144"/>
      <c r="Q8" s="144"/>
    </row>
    <row r="9" spans="1:24" ht="24" customHeight="1" x14ac:dyDescent="0.15">
      <c r="A9" s="271" t="s">
        <v>165</v>
      </c>
      <c r="B9" s="271"/>
      <c r="C9" s="271"/>
      <c r="D9" s="271"/>
      <c r="E9" s="271"/>
      <c r="F9" s="272">
        <v>2118</v>
      </c>
      <c r="G9" s="273"/>
      <c r="H9" s="274"/>
      <c r="I9" s="272">
        <v>1230217300</v>
      </c>
      <c r="J9" s="273"/>
      <c r="K9" s="274"/>
      <c r="L9" s="272">
        <f>I9/F9</f>
        <v>580839.14069877239</v>
      </c>
      <c r="M9" s="273"/>
      <c r="N9" s="274"/>
      <c r="O9" s="143"/>
      <c r="P9" s="144"/>
      <c r="Q9" s="144"/>
    </row>
    <row r="10" spans="1:24" ht="24" customHeight="1" x14ac:dyDescent="0.15">
      <c r="A10" s="143"/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  <c r="M10" s="143"/>
      <c r="N10" s="144"/>
      <c r="O10" s="144"/>
      <c r="P10" s="144"/>
      <c r="Q10" s="144"/>
    </row>
    <row r="11" spans="1:24" ht="24" customHeight="1" x14ac:dyDescent="0.15">
      <c r="A11" s="143"/>
      <c r="B11" s="143"/>
      <c r="C11" s="143"/>
      <c r="D11" s="143"/>
      <c r="E11" s="143"/>
      <c r="F11" s="143"/>
      <c r="G11" s="143"/>
      <c r="H11" s="143"/>
      <c r="I11" s="143"/>
      <c r="J11" s="143"/>
      <c r="K11" s="143"/>
      <c r="L11" s="143"/>
      <c r="M11" s="143"/>
      <c r="N11" s="144"/>
      <c r="O11" s="144"/>
      <c r="P11" s="144"/>
      <c r="Q11" s="144"/>
    </row>
    <row r="12" spans="1:24" ht="23.25" customHeight="1" x14ac:dyDescent="0.15">
      <c r="A12" s="169" t="s">
        <v>190</v>
      </c>
      <c r="B12" s="169"/>
      <c r="C12" s="169"/>
      <c r="D12" s="169"/>
      <c r="E12" s="169"/>
      <c r="F12" s="169"/>
      <c r="G12" s="169"/>
      <c r="H12" s="169"/>
      <c r="I12" s="169"/>
      <c r="J12" s="169"/>
      <c r="K12" s="169"/>
      <c r="L12" s="169"/>
      <c r="M12" s="169"/>
      <c r="N12" s="169"/>
      <c r="O12" s="169"/>
      <c r="P12" s="169"/>
      <c r="Q12" s="169"/>
    </row>
    <row r="13" spans="1:24" x14ac:dyDescent="0.15">
      <c r="N13" s="161" t="s">
        <v>140</v>
      </c>
      <c r="O13" s="161"/>
      <c r="P13" s="161"/>
      <c r="Q13" s="161"/>
    </row>
    <row r="14" spans="1:24" ht="15" customHeight="1" x14ac:dyDescent="0.15">
      <c r="A14" s="256" t="s">
        <v>1</v>
      </c>
      <c r="B14" s="257"/>
      <c r="C14" s="260" t="s">
        <v>57</v>
      </c>
      <c r="D14" s="261"/>
      <c r="E14" s="262"/>
      <c r="F14" s="260" t="s">
        <v>56</v>
      </c>
      <c r="G14" s="261"/>
      <c r="H14" s="262"/>
      <c r="I14" s="260" t="s">
        <v>160</v>
      </c>
      <c r="J14" s="261"/>
      <c r="K14" s="262"/>
      <c r="L14" s="263" t="s">
        <v>161</v>
      </c>
      <c r="M14" s="264"/>
      <c r="N14" s="265"/>
      <c r="O14" s="263" t="s">
        <v>162</v>
      </c>
      <c r="P14" s="264"/>
      <c r="Q14" s="265"/>
    </row>
    <row r="15" spans="1:24" ht="30" customHeight="1" x14ac:dyDescent="0.15">
      <c r="A15" s="258"/>
      <c r="B15" s="259"/>
      <c r="C15" s="125" t="s">
        <v>28</v>
      </c>
      <c r="D15" s="269" t="s">
        <v>27</v>
      </c>
      <c r="E15" s="270"/>
      <c r="F15" s="125" t="s">
        <v>28</v>
      </c>
      <c r="G15" s="269" t="s">
        <v>27</v>
      </c>
      <c r="H15" s="270"/>
      <c r="I15" s="125" t="s">
        <v>28</v>
      </c>
      <c r="J15" s="269" t="s">
        <v>27</v>
      </c>
      <c r="K15" s="270"/>
      <c r="L15" s="125" t="s">
        <v>28</v>
      </c>
      <c r="M15" s="269" t="s">
        <v>27</v>
      </c>
      <c r="N15" s="270"/>
      <c r="O15" s="125" t="s">
        <v>28</v>
      </c>
      <c r="P15" s="269" t="s">
        <v>27</v>
      </c>
      <c r="Q15" s="270"/>
    </row>
    <row r="16" spans="1:24" ht="30" customHeight="1" x14ac:dyDescent="0.15">
      <c r="A16" s="236" t="s">
        <v>55</v>
      </c>
      <c r="B16" s="125" t="s">
        <v>14</v>
      </c>
      <c r="C16" s="126">
        <v>4691</v>
      </c>
      <c r="D16" s="239">
        <v>535758700</v>
      </c>
      <c r="E16" s="240"/>
      <c r="F16" s="126">
        <v>4694</v>
      </c>
      <c r="G16" s="241">
        <v>535847900</v>
      </c>
      <c r="H16" s="242"/>
      <c r="I16" s="126">
        <v>4688</v>
      </c>
      <c r="J16" s="241">
        <v>541722300</v>
      </c>
      <c r="K16" s="242"/>
      <c r="L16" s="126">
        <v>4716</v>
      </c>
      <c r="M16" s="241">
        <v>581273400</v>
      </c>
      <c r="N16" s="242"/>
      <c r="O16" s="126">
        <v>4716</v>
      </c>
      <c r="P16" s="241">
        <v>630536000</v>
      </c>
      <c r="Q16" s="242"/>
    </row>
    <row r="17" spans="1:24" ht="30" customHeight="1" x14ac:dyDescent="0.15">
      <c r="A17" s="237"/>
      <c r="B17" s="125" t="s">
        <v>53</v>
      </c>
      <c r="C17" s="126">
        <v>2149</v>
      </c>
      <c r="D17" s="239">
        <v>1459975100</v>
      </c>
      <c r="E17" s="240"/>
      <c r="F17" s="126">
        <v>2156</v>
      </c>
      <c r="G17" s="241">
        <v>1475275500</v>
      </c>
      <c r="H17" s="242"/>
      <c r="I17" s="126">
        <v>2166</v>
      </c>
      <c r="J17" s="241">
        <v>1495632000</v>
      </c>
      <c r="K17" s="242"/>
      <c r="L17" s="126">
        <v>2141</v>
      </c>
      <c r="M17" s="241">
        <v>1127900800</v>
      </c>
      <c r="N17" s="242"/>
      <c r="O17" s="126">
        <v>2118</v>
      </c>
      <c r="P17" s="241">
        <v>1230217300</v>
      </c>
      <c r="Q17" s="242"/>
    </row>
    <row r="18" spans="1:24" ht="30" customHeight="1" x14ac:dyDescent="0.15">
      <c r="A18" s="266"/>
      <c r="B18" s="125" t="s">
        <v>3</v>
      </c>
      <c r="C18" s="127">
        <f t="shared" ref="C18:N18" si="0">SUM(C16:C17)</f>
        <v>6840</v>
      </c>
      <c r="D18" s="267">
        <f t="shared" si="0"/>
        <v>1995733800</v>
      </c>
      <c r="E18" s="268">
        <f t="shared" si="0"/>
        <v>0</v>
      </c>
      <c r="F18" s="128">
        <f t="shared" si="0"/>
        <v>6850</v>
      </c>
      <c r="G18" s="267">
        <f t="shared" si="0"/>
        <v>2011123400</v>
      </c>
      <c r="H18" s="268">
        <f t="shared" si="0"/>
        <v>0</v>
      </c>
      <c r="I18" s="128">
        <f t="shared" si="0"/>
        <v>6854</v>
      </c>
      <c r="J18" s="254">
        <f t="shared" si="0"/>
        <v>2037354300</v>
      </c>
      <c r="K18" s="255">
        <f t="shared" si="0"/>
        <v>0</v>
      </c>
      <c r="L18" s="128">
        <f t="shared" si="0"/>
        <v>6857</v>
      </c>
      <c r="M18" s="254">
        <f t="shared" si="0"/>
        <v>1709174200</v>
      </c>
      <c r="N18" s="255">
        <f t="shared" si="0"/>
        <v>0</v>
      </c>
      <c r="O18" s="128">
        <v>6834</v>
      </c>
      <c r="P18" s="254">
        <f>SUM(P16:P17)</f>
        <v>1860753300</v>
      </c>
      <c r="Q18" s="255">
        <f>SUM(Q16:Q17)</f>
        <v>0</v>
      </c>
    </row>
    <row r="19" spans="1:24" ht="30" customHeight="1" x14ac:dyDescent="0.15">
      <c r="A19" s="236" t="s">
        <v>54</v>
      </c>
      <c r="B19" s="129" t="s">
        <v>14</v>
      </c>
      <c r="C19" s="126">
        <v>58</v>
      </c>
      <c r="D19" s="239">
        <v>5504700</v>
      </c>
      <c r="E19" s="240"/>
      <c r="F19" s="126">
        <v>63</v>
      </c>
      <c r="G19" s="241">
        <v>9629900</v>
      </c>
      <c r="H19" s="242"/>
      <c r="I19" s="126">
        <v>66</v>
      </c>
      <c r="J19" s="241">
        <v>6383600</v>
      </c>
      <c r="K19" s="242"/>
      <c r="L19" s="126">
        <v>69</v>
      </c>
      <c r="M19" s="241">
        <v>5509600</v>
      </c>
      <c r="N19" s="242"/>
      <c r="O19" s="126">
        <v>85</v>
      </c>
      <c r="P19" s="241">
        <v>9297000</v>
      </c>
      <c r="Q19" s="242"/>
    </row>
    <row r="20" spans="1:24" ht="30" customHeight="1" x14ac:dyDescent="0.15">
      <c r="A20" s="237"/>
      <c r="B20" s="125" t="s">
        <v>53</v>
      </c>
      <c r="C20" s="126">
        <v>199</v>
      </c>
      <c r="D20" s="239">
        <v>25267000</v>
      </c>
      <c r="E20" s="240"/>
      <c r="F20" s="126">
        <v>184</v>
      </c>
      <c r="G20" s="241">
        <v>24685000</v>
      </c>
      <c r="H20" s="242"/>
      <c r="I20" s="126">
        <v>180</v>
      </c>
      <c r="J20" s="241">
        <v>57627100</v>
      </c>
      <c r="K20" s="242"/>
      <c r="L20" s="126">
        <v>141</v>
      </c>
      <c r="M20" s="241">
        <v>15479200</v>
      </c>
      <c r="N20" s="242"/>
      <c r="O20" s="126">
        <v>144</v>
      </c>
      <c r="P20" s="241">
        <v>48324800</v>
      </c>
      <c r="Q20" s="242"/>
    </row>
    <row r="21" spans="1:24" ht="30" customHeight="1" thickBot="1" x14ac:dyDescent="0.2">
      <c r="A21" s="238"/>
      <c r="B21" s="130" t="s">
        <v>3</v>
      </c>
      <c r="C21" s="131">
        <f t="shared" ref="C21:N21" si="1">SUM(C19:C20)</f>
        <v>257</v>
      </c>
      <c r="D21" s="243">
        <f t="shared" si="1"/>
        <v>30771700</v>
      </c>
      <c r="E21" s="244">
        <f t="shared" si="1"/>
        <v>0</v>
      </c>
      <c r="F21" s="131">
        <f t="shared" si="1"/>
        <v>247</v>
      </c>
      <c r="G21" s="243">
        <f t="shared" si="1"/>
        <v>34314900</v>
      </c>
      <c r="H21" s="244">
        <f t="shared" si="1"/>
        <v>0</v>
      </c>
      <c r="I21" s="131">
        <f t="shared" si="1"/>
        <v>246</v>
      </c>
      <c r="J21" s="252">
        <f t="shared" si="1"/>
        <v>64010700</v>
      </c>
      <c r="K21" s="253">
        <f t="shared" si="1"/>
        <v>0</v>
      </c>
      <c r="L21" s="131">
        <f t="shared" si="1"/>
        <v>210</v>
      </c>
      <c r="M21" s="252">
        <f t="shared" si="1"/>
        <v>20988800</v>
      </c>
      <c r="N21" s="253">
        <f t="shared" si="1"/>
        <v>0</v>
      </c>
      <c r="O21" s="131">
        <v>229</v>
      </c>
      <c r="P21" s="252">
        <f>SUM(P19:P20)</f>
        <v>57621800</v>
      </c>
      <c r="Q21" s="253">
        <f>SUM(Q19:Q20)</f>
        <v>0</v>
      </c>
    </row>
    <row r="22" spans="1:24" ht="30" customHeight="1" thickTop="1" x14ac:dyDescent="0.15">
      <c r="A22" s="248" t="s">
        <v>4</v>
      </c>
      <c r="B22" s="249"/>
      <c r="C22" s="132">
        <f t="shared" ref="C22:Q22" si="2">SUM(C18,C21)</f>
        <v>7097</v>
      </c>
      <c r="D22" s="250">
        <f t="shared" si="2"/>
        <v>2026505500</v>
      </c>
      <c r="E22" s="251">
        <f t="shared" si="2"/>
        <v>0</v>
      </c>
      <c r="F22" s="132">
        <f t="shared" si="2"/>
        <v>7097</v>
      </c>
      <c r="G22" s="250">
        <f t="shared" si="2"/>
        <v>2045438300</v>
      </c>
      <c r="H22" s="251">
        <f t="shared" si="2"/>
        <v>0</v>
      </c>
      <c r="I22" s="132">
        <f t="shared" si="2"/>
        <v>7100</v>
      </c>
      <c r="J22" s="250">
        <f t="shared" si="2"/>
        <v>2101365000</v>
      </c>
      <c r="K22" s="251">
        <f t="shared" si="2"/>
        <v>0</v>
      </c>
      <c r="L22" s="132">
        <f t="shared" si="2"/>
        <v>7067</v>
      </c>
      <c r="M22" s="250">
        <f t="shared" si="2"/>
        <v>1730163000</v>
      </c>
      <c r="N22" s="251">
        <f t="shared" si="2"/>
        <v>0</v>
      </c>
      <c r="O22" s="132">
        <f t="shared" si="2"/>
        <v>7063</v>
      </c>
      <c r="P22" s="250">
        <f t="shared" si="2"/>
        <v>1918375100</v>
      </c>
      <c r="Q22" s="251">
        <f t="shared" si="2"/>
        <v>0</v>
      </c>
    </row>
    <row r="23" spans="1:24" ht="24.75" customHeight="1" x14ac:dyDescent="0.15">
      <c r="A23" s="245"/>
      <c r="B23" s="246"/>
      <c r="C23" s="246"/>
      <c r="D23" s="246"/>
      <c r="E23" s="246"/>
      <c r="F23" s="246"/>
      <c r="G23" s="246"/>
      <c r="H23" s="246"/>
      <c r="I23" s="246"/>
      <c r="J23" s="246"/>
      <c r="K23" s="246"/>
      <c r="L23" s="246"/>
      <c r="M23" s="246"/>
      <c r="S23" s="103"/>
      <c r="T23" s="103"/>
      <c r="U23" s="104"/>
      <c r="V23" s="105"/>
      <c r="W23" s="105"/>
      <c r="X23" s="106"/>
    </row>
    <row r="24" spans="1:24" ht="27.95" customHeight="1" x14ac:dyDescent="0.15">
      <c r="A24" s="144"/>
      <c r="B24" s="144"/>
      <c r="C24" s="144"/>
      <c r="D24" s="144"/>
      <c r="E24" s="144"/>
      <c r="F24" s="144"/>
      <c r="G24" s="144"/>
      <c r="H24" s="144"/>
      <c r="I24" s="144"/>
      <c r="J24" s="144"/>
      <c r="K24" s="144"/>
      <c r="L24" s="144"/>
      <c r="M24" s="144"/>
      <c r="N24" s="144"/>
      <c r="O24" s="144"/>
      <c r="P24" s="144"/>
      <c r="Q24" s="144"/>
    </row>
    <row r="25" spans="1:24" ht="27.95" customHeight="1" x14ac:dyDescent="0.15">
      <c r="A25" s="144"/>
      <c r="B25" s="144"/>
      <c r="C25" s="144"/>
      <c r="D25" s="144"/>
      <c r="E25" s="144"/>
      <c r="F25" s="144"/>
      <c r="G25" s="144"/>
      <c r="H25" s="144"/>
      <c r="I25" s="144"/>
      <c r="J25" s="144"/>
      <c r="K25" s="144"/>
      <c r="L25" s="144"/>
      <c r="M25" s="144"/>
      <c r="N25" s="144"/>
      <c r="O25" s="144"/>
      <c r="P25" s="144"/>
      <c r="Q25" s="144"/>
    </row>
    <row r="26" spans="1:24" ht="27.95" customHeight="1" x14ac:dyDescent="0.15">
      <c r="A26" s="144"/>
      <c r="B26" s="144"/>
      <c r="C26" s="144"/>
      <c r="D26" s="144"/>
      <c r="E26" s="144"/>
      <c r="F26" s="144"/>
      <c r="G26" s="144"/>
      <c r="H26" s="144"/>
      <c r="I26" s="144"/>
      <c r="J26" s="144"/>
      <c r="K26" s="144"/>
      <c r="L26" s="144"/>
      <c r="M26" s="144"/>
      <c r="N26" s="144"/>
      <c r="O26" s="144"/>
      <c r="P26" s="144"/>
      <c r="Q26" s="144"/>
    </row>
    <row r="27" spans="1:24" ht="27.95" customHeight="1" x14ac:dyDescent="0.15">
      <c r="A27" s="144"/>
      <c r="B27" s="144"/>
      <c r="C27" s="144"/>
      <c r="D27" s="144"/>
      <c r="E27" s="144"/>
      <c r="F27" s="144"/>
      <c r="G27" s="144"/>
      <c r="H27" s="144"/>
      <c r="I27" s="144"/>
      <c r="J27" s="144"/>
      <c r="K27" s="144"/>
      <c r="L27" s="144"/>
      <c r="M27" s="144"/>
      <c r="N27" s="144"/>
      <c r="O27" s="144"/>
      <c r="P27" s="144"/>
      <c r="Q27" s="144"/>
    </row>
    <row r="28" spans="1:24" ht="27.95" customHeight="1" x14ac:dyDescent="0.15">
      <c r="A28" s="144"/>
      <c r="B28" s="144"/>
      <c r="C28" s="144"/>
      <c r="D28" s="144"/>
      <c r="E28" s="144"/>
      <c r="F28" s="144"/>
      <c r="G28" s="144"/>
      <c r="H28" s="144"/>
      <c r="I28" s="144"/>
      <c r="J28" s="144"/>
      <c r="K28" s="144"/>
      <c r="L28" s="144"/>
      <c r="M28" s="144"/>
      <c r="N28" s="144"/>
      <c r="O28" s="144"/>
      <c r="P28" s="144"/>
      <c r="Q28" s="144"/>
    </row>
    <row r="29" spans="1:24" ht="27.95" customHeight="1" x14ac:dyDescent="0.15">
      <c r="A29" s="144"/>
      <c r="B29" s="144"/>
      <c r="C29" s="144"/>
      <c r="D29" s="144"/>
      <c r="E29" s="144"/>
      <c r="F29" s="144"/>
      <c r="G29" s="144"/>
      <c r="H29" s="144"/>
      <c r="I29" s="144"/>
      <c r="J29" s="144"/>
      <c r="K29" s="144"/>
      <c r="L29" s="144"/>
      <c r="M29" s="144"/>
      <c r="N29" s="144"/>
      <c r="O29" s="144"/>
      <c r="P29" s="144"/>
      <c r="Q29" s="144"/>
    </row>
    <row r="30" spans="1:24" ht="27.95" customHeight="1" x14ac:dyDescent="0.15">
      <c r="A30" s="143"/>
      <c r="B30" s="143"/>
      <c r="C30" s="143"/>
      <c r="D30" s="143"/>
      <c r="E30" s="143"/>
      <c r="F30" s="143"/>
      <c r="G30" s="143"/>
      <c r="H30" s="143"/>
      <c r="I30" s="143"/>
      <c r="J30" s="143"/>
      <c r="K30" s="143"/>
      <c r="L30" s="143"/>
      <c r="M30" s="143"/>
      <c r="N30" s="143"/>
      <c r="O30" s="143"/>
      <c r="P30" s="143"/>
      <c r="Q30" s="143"/>
    </row>
    <row r="31" spans="1:24" ht="13.5" customHeight="1" x14ac:dyDescent="0.15">
      <c r="A31" s="247"/>
      <c r="B31" s="247"/>
      <c r="C31" s="247"/>
      <c r="D31" s="247"/>
      <c r="E31" s="247"/>
      <c r="F31" s="247"/>
      <c r="G31" s="247"/>
      <c r="H31" s="247"/>
      <c r="I31" s="247"/>
      <c r="J31" s="247"/>
      <c r="K31" s="247"/>
      <c r="L31" s="247"/>
      <c r="M31" s="247"/>
      <c r="N31" s="247"/>
      <c r="O31" s="247"/>
      <c r="P31" s="247"/>
      <c r="Q31" s="247"/>
    </row>
    <row r="32" spans="1:24" ht="13.5" customHeight="1" x14ac:dyDescent="0.15"/>
    <row r="33" ht="13.5" customHeight="1" x14ac:dyDescent="0.15"/>
    <row r="34" ht="13.5" customHeight="1" x14ac:dyDescent="0.15"/>
    <row r="35" ht="13.5" customHeight="1" x14ac:dyDescent="0.15"/>
    <row r="36" ht="13.5" customHeight="1" x14ac:dyDescent="0.15"/>
  </sheetData>
  <sheetProtection selectLockedCells="1"/>
  <mergeCells count="79">
    <mergeCell ref="A1:M1"/>
    <mergeCell ref="J3:N3"/>
    <mergeCell ref="A4:E4"/>
    <mergeCell ref="F4:H4"/>
    <mergeCell ref="I4:K4"/>
    <mergeCell ref="L4:N4"/>
    <mergeCell ref="A5:E5"/>
    <mergeCell ref="F5:H5"/>
    <mergeCell ref="I5:K5"/>
    <mergeCell ref="L5:N5"/>
    <mergeCell ref="A6:E6"/>
    <mergeCell ref="F6:H6"/>
    <mergeCell ref="I6:K6"/>
    <mergeCell ref="L6:N6"/>
    <mergeCell ref="N13:Q13"/>
    <mergeCell ref="P15:Q15"/>
    <mergeCell ref="A7:E7"/>
    <mergeCell ref="F7:H7"/>
    <mergeCell ref="I7:K7"/>
    <mergeCell ref="L7:N7"/>
    <mergeCell ref="A8:E8"/>
    <mergeCell ref="F8:H8"/>
    <mergeCell ref="I8:K8"/>
    <mergeCell ref="L8:N8"/>
    <mergeCell ref="A9:E9"/>
    <mergeCell ref="F9:H9"/>
    <mergeCell ref="I9:K9"/>
    <mergeCell ref="L9:N9"/>
    <mergeCell ref="A12:Q12"/>
    <mergeCell ref="O14:Q14"/>
    <mergeCell ref="M17:N17"/>
    <mergeCell ref="P17:Q17"/>
    <mergeCell ref="A16:A18"/>
    <mergeCell ref="D16:E16"/>
    <mergeCell ref="G16:H16"/>
    <mergeCell ref="J16:K16"/>
    <mergeCell ref="M16:N16"/>
    <mergeCell ref="D18:E18"/>
    <mergeCell ref="G18:H18"/>
    <mergeCell ref="J18:K18"/>
    <mergeCell ref="M18:N18"/>
    <mergeCell ref="D15:E15"/>
    <mergeCell ref="G15:H15"/>
    <mergeCell ref="J15:K15"/>
    <mergeCell ref="M15:N15"/>
    <mergeCell ref="A14:B15"/>
    <mergeCell ref="C14:E14"/>
    <mergeCell ref="F14:H14"/>
    <mergeCell ref="I14:K14"/>
    <mergeCell ref="L14:N14"/>
    <mergeCell ref="P21:Q21"/>
    <mergeCell ref="P16:Q16"/>
    <mergeCell ref="D17:E17"/>
    <mergeCell ref="G17:H17"/>
    <mergeCell ref="J17:K17"/>
    <mergeCell ref="P18:Q18"/>
    <mergeCell ref="P19:Q19"/>
    <mergeCell ref="D20:E20"/>
    <mergeCell ref="G20:H20"/>
    <mergeCell ref="J20:K20"/>
    <mergeCell ref="M20:N20"/>
    <mergeCell ref="P20:Q20"/>
    <mergeCell ref="A23:M23"/>
    <mergeCell ref="A31:Q31"/>
    <mergeCell ref="A22:B22"/>
    <mergeCell ref="D22:E22"/>
    <mergeCell ref="G22:H22"/>
    <mergeCell ref="J22:K22"/>
    <mergeCell ref="M22:N22"/>
    <mergeCell ref="P22:Q22"/>
    <mergeCell ref="A19:A21"/>
    <mergeCell ref="D19:E19"/>
    <mergeCell ref="G19:H19"/>
    <mergeCell ref="J19:K19"/>
    <mergeCell ref="M19:N19"/>
    <mergeCell ref="D21:E21"/>
    <mergeCell ref="G21:H21"/>
    <mergeCell ref="J21:K21"/>
    <mergeCell ref="M21:N21"/>
  </mergeCells>
  <phoneticPr fontId="2"/>
  <pageMargins left="0.70866141732283472" right="0.70866141732283472" top="0.74803149606299213" bottom="0.74803149606299213" header="0.31496062992125984" footer="0.31496062992125984"/>
  <pageSetup paperSize="9" scale="97" firstPageNumber="25" orientation="portrait" useFirstPageNumber="1" r:id="rId1"/>
  <headerFooter>
    <oddFooter>&amp;C&amp;"ＭＳ 明朝,標準"&amp;P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6"/>
  <sheetViews>
    <sheetView showGridLines="0" zoomScale="115" zoomScaleNormal="115" workbookViewId="0">
      <selection activeCell="O8" sqref="O8"/>
    </sheetView>
  </sheetViews>
  <sheetFormatPr defaultRowHeight="13.5" x14ac:dyDescent="0.15"/>
  <cols>
    <col min="1" max="3" width="1.75" style="2" customWidth="1"/>
    <col min="4" max="6" width="5.875" style="2" customWidth="1"/>
    <col min="7" max="15" width="5.625" style="2" customWidth="1"/>
    <col min="16" max="16" width="10.625" style="2" customWidth="1"/>
    <col min="17" max="17" width="6.75" style="2" customWidth="1"/>
    <col min="18" max="16384" width="9" style="2"/>
  </cols>
  <sheetData>
    <row r="1" spans="1:17" ht="17.25" x14ac:dyDescent="0.15">
      <c r="A1" s="168" t="s">
        <v>69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  <c r="Q1" s="134"/>
    </row>
    <row r="2" spans="1:17" x14ac:dyDescent="0.1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18.75" customHeight="1" x14ac:dyDescent="0.15">
      <c r="A3" s="169" t="s">
        <v>58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35"/>
    </row>
    <row r="4" spans="1:17" x14ac:dyDescent="0.1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61" t="s">
        <v>68</v>
      </c>
      <c r="Q4" s="161"/>
    </row>
    <row r="5" spans="1:17" ht="25.5" customHeight="1" x14ac:dyDescent="0.15">
      <c r="A5" s="338" t="s">
        <v>0</v>
      </c>
      <c r="B5" s="339"/>
      <c r="C5" s="340"/>
      <c r="D5" s="338" t="s">
        <v>1</v>
      </c>
      <c r="E5" s="339"/>
      <c r="F5" s="340"/>
      <c r="G5" s="347" t="s">
        <v>67</v>
      </c>
      <c r="H5" s="348"/>
      <c r="I5" s="348"/>
      <c r="J5" s="348"/>
      <c r="K5" s="348"/>
      <c r="L5" s="348"/>
      <c r="M5" s="348"/>
      <c r="N5" s="348"/>
      <c r="O5" s="349"/>
      <c r="P5" s="338" t="s">
        <v>2</v>
      </c>
      <c r="Q5" s="340"/>
    </row>
    <row r="6" spans="1:17" ht="25.5" customHeight="1" x14ac:dyDescent="0.15">
      <c r="A6" s="344"/>
      <c r="B6" s="345"/>
      <c r="C6" s="346"/>
      <c r="D6" s="344"/>
      <c r="E6" s="345"/>
      <c r="F6" s="346"/>
      <c r="G6" s="275" t="s">
        <v>11</v>
      </c>
      <c r="H6" s="276"/>
      <c r="I6" s="276"/>
      <c r="J6" s="275" t="s">
        <v>12</v>
      </c>
      <c r="K6" s="276"/>
      <c r="L6" s="277"/>
      <c r="M6" s="290" t="s">
        <v>10</v>
      </c>
      <c r="N6" s="291"/>
      <c r="O6" s="292"/>
      <c r="P6" s="344"/>
      <c r="Q6" s="346"/>
    </row>
    <row r="7" spans="1:17" ht="25.5" customHeight="1" x14ac:dyDescent="0.15">
      <c r="A7" s="338" t="s">
        <v>105</v>
      </c>
      <c r="B7" s="339"/>
      <c r="C7" s="340"/>
      <c r="D7" s="290" t="s">
        <v>28</v>
      </c>
      <c r="E7" s="291"/>
      <c r="F7" s="292"/>
      <c r="G7" s="293">
        <v>56386</v>
      </c>
      <c r="H7" s="294"/>
      <c r="I7" s="295"/>
      <c r="J7" s="293">
        <v>60273</v>
      </c>
      <c r="K7" s="294"/>
      <c r="L7" s="295"/>
      <c r="M7" s="335">
        <v>2705</v>
      </c>
      <c r="N7" s="336"/>
      <c r="O7" s="337"/>
      <c r="P7" s="335">
        <v>75927</v>
      </c>
      <c r="Q7" s="337"/>
    </row>
    <row r="8" spans="1:17" ht="25.5" customHeight="1" x14ac:dyDescent="0.15">
      <c r="A8" s="341"/>
      <c r="B8" s="342"/>
      <c r="C8" s="343"/>
      <c r="D8" s="290" t="s">
        <v>16</v>
      </c>
      <c r="E8" s="291"/>
      <c r="F8" s="292"/>
      <c r="G8" s="293">
        <v>291011593750</v>
      </c>
      <c r="H8" s="294"/>
      <c r="I8" s="295"/>
      <c r="J8" s="293">
        <v>379342781250</v>
      </c>
      <c r="K8" s="294"/>
      <c r="L8" s="295"/>
      <c r="M8" s="335">
        <v>171061256250</v>
      </c>
      <c r="N8" s="336"/>
      <c r="O8" s="337"/>
      <c r="P8" s="335">
        <f>SUM(G8:M8)</f>
        <v>841415631250</v>
      </c>
      <c r="Q8" s="337"/>
    </row>
    <row r="9" spans="1:17" ht="25.5" customHeight="1" x14ac:dyDescent="0.15">
      <c r="A9" s="344"/>
      <c r="B9" s="345"/>
      <c r="C9" s="346"/>
      <c r="D9" s="290" t="s">
        <v>66</v>
      </c>
      <c r="E9" s="291"/>
      <c r="F9" s="292"/>
      <c r="G9" s="293">
        <v>4656185500</v>
      </c>
      <c r="H9" s="294"/>
      <c r="I9" s="295"/>
      <c r="J9" s="293">
        <v>6069484500</v>
      </c>
      <c r="K9" s="294"/>
      <c r="L9" s="295"/>
      <c r="M9" s="335">
        <v>2736980100</v>
      </c>
      <c r="N9" s="336"/>
      <c r="O9" s="337"/>
      <c r="P9" s="335">
        <f>SUM(G9:M9)</f>
        <v>13462650100</v>
      </c>
      <c r="Q9" s="337"/>
    </row>
    <row r="10" spans="1:17" ht="25.5" customHeight="1" x14ac:dyDescent="0.15">
      <c r="A10" s="338" t="s">
        <v>125</v>
      </c>
      <c r="B10" s="339"/>
      <c r="C10" s="340"/>
      <c r="D10" s="290" t="s">
        <v>28</v>
      </c>
      <c r="E10" s="291"/>
      <c r="F10" s="292"/>
      <c r="G10" s="293">
        <v>56556</v>
      </c>
      <c r="H10" s="294"/>
      <c r="I10" s="295"/>
      <c r="J10" s="293">
        <v>60431</v>
      </c>
      <c r="K10" s="294"/>
      <c r="L10" s="295"/>
      <c r="M10" s="335">
        <v>2888</v>
      </c>
      <c r="N10" s="336"/>
      <c r="O10" s="337"/>
      <c r="P10" s="335">
        <v>76159</v>
      </c>
      <c r="Q10" s="337"/>
    </row>
    <row r="11" spans="1:17" ht="25.5" customHeight="1" x14ac:dyDescent="0.15">
      <c r="A11" s="341"/>
      <c r="B11" s="342"/>
      <c r="C11" s="343"/>
      <c r="D11" s="290" t="s">
        <v>16</v>
      </c>
      <c r="E11" s="291"/>
      <c r="F11" s="292"/>
      <c r="G11" s="293">
        <v>288637843750</v>
      </c>
      <c r="H11" s="294"/>
      <c r="I11" s="295"/>
      <c r="J11" s="293">
        <v>371344212500</v>
      </c>
      <c r="K11" s="294"/>
      <c r="L11" s="295"/>
      <c r="M11" s="335">
        <v>171379806250</v>
      </c>
      <c r="N11" s="336"/>
      <c r="O11" s="337"/>
      <c r="P11" s="335">
        <f>SUM(G11:M11)</f>
        <v>831361862500</v>
      </c>
      <c r="Q11" s="337"/>
    </row>
    <row r="12" spans="1:17" ht="25.5" customHeight="1" x14ac:dyDescent="0.15">
      <c r="A12" s="344"/>
      <c r="B12" s="345"/>
      <c r="C12" s="346"/>
      <c r="D12" s="290" t="s">
        <v>66</v>
      </c>
      <c r="E12" s="291"/>
      <c r="F12" s="292"/>
      <c r="G12" s="293">
        <v>4618205500</v>
      </c>
      <c r="H12" s="294"/>
      <c r="I12" s="295"/>
      <c r="J12" s="293">
        <v>5941507400</v>
      </c>
      <c r="K12" s="294"/>
      <c r="L12" s="295"/>
      <c r="M12" s="335">
        <v>2742076900</v>
      </c>
      <c r="N12" s="336"/>
      <c r="O12" s="337"/>
      <c r="P12" s="335">
        <f>SUM(G12:M12)</f>
        <v>13301789800</v>
      </c>
      <c r="Q12" s="337"/>
    </row>
    <row r="13" spans="1:17" ht="25.5" customHeight="1" x14ac:dyDescent="0.15">
      <c r="A13" s="281" t="s">
        <v>13</v>
      </c>
      <c r="B13" s="282"/>
      <c r="C13" s="283"/>
      <c r="D13" s="290" t="s">
        <v>28</v>
      </c>
      <c r="E13" s="291"/>
      <c r="F13" s="292"/>
      <c r="G13" s="293">
        <v>56786</v>
      </c>
      <c r="H13" s="294"/>
      <c r="I13" s="295"/>
      <c r="J13" s="293">
        <v>60585</v>
      </c>
      <c r="K13" s="294"/>
      <c r="L13" s="295"/>
      <c r="M13" s="335">
        <v>2930</v>
      </c>
      <c r="N13" s="336"/>
      <c r="O13" s="337"/>
      <c r="P13" s="335">
        <v>76269</v>
      </c>
      <c r="Q13" s="337"/>
    </row>
    <row r="14" spans="1:17" ht="25.5" customHeight="1" x14ac:dyDescent="0.15">
      <c r="A14" s="284"/>
      <c r="B14" s="285"/>
      <c r="C14" s="286"/>
      <c r="D14" s="290" t="s">
        <v>16</v>
      </c>
      <c r="E14" s="291"/>
      <c r="F14" s="292"/>
      <c r="G14" s="293">
        <v>290556450000</v>
      </c>
      <c r="H14" s="294"/>
      <c r="I14" s="295"/>
      <c r="J14" s="293">
        <v>379058125000</v>
      </c>
      <c r="K14" s="294"/>
      <c r="L14" s="295"/>
      <c r="M14" s="335">
        <v>173883737500</v>
      </c>
      <c r="N14" s="336"/>
      <c r="O14" s="337"/>
      <c r="P14" s="335">
        <f>SUM(G14:M14)</f>
        <v>843498312500</v>
      </c>
      <c r="Q14" s="337"/>
    </row>
    <row r="15" spans="1:17" ht="25.5" customHeight="1" x14ac:dyDescent="0.15">
      <c r="A15" s="287"/>
      <c r="B15" s="288"/>
      <c r="C15" s="289"/>
      <c r="D15" s="290" t="s">
        <v>66</v>
      </c>
      <c r="E15" s="291"/>
      <c r="F15" s="292"/>
      <c r="G15" s="293">
        <v>4648903200</v>
      </c>
      <c r="H15" s="294"/>
      <c r="I15" s="295"/>
      <c r="J15" s="293">
        <v>6064930000</v>
      </c>
      <c r="K15" s="294"/>
      <c r="L15" s="295"/>
      <c r="M15" s="335">
        <v>2782139800</v>
      </c>
      <c r="N15" s="336"/>
      <c r="O15" s="337"/>
      <c r="P15" s="335">
        <f>SUM(G15:M15)</f>
        <v>13495973000</v>
      </c>
      <c r="Q15" s="337"/>
    </row>
    <row r="16" spans="1:17" ht="25.5" customHeight="1" x14ac:dyDescent="0.15">
      <c r="A16" s="281" t="s">
        <v>148</v>
      </c>
      <c r="B16" s="282"/>
      <c r="C16" s="283"/>
      <c r="D16" s="290" t="s">
        <v>28</v>
      </c>
      <c r="E16" s="291"/>
      <c r="F16" s="292"/>
      <c r="G16" s="293">
        <v>56873</v>
      </c>
      <c r="H16" s="294"/>
      <c r="I16" s="295"/>
      <c r="J16" s="293">
        <v>60792</v>
      </c>
      <c r="K16" s="294"/>
      <c r="L16" s="295"/>
      <c r="M16" s="335">
        <v>2865</v>
      </c>
      <c r="N16" s="336"/>
      <c r="O16" s="337"/>
      <c r="P16" s="335">
        <v>76530</v>
      </c>
      <c r="Q16" s="337"/>
    </row>
    <row r="17" spans="1:17" ht="25.5" customHeight="1" x14ac:dyDescent="0.15">
      <c r="A17" s="284"/>
      <c r="B17" s="285"/>
      <c r="C17" s="286"/>
      <c r="D17" s="290" t="s">
        <v>16</v>
      </c>
      <c r="E17" s="291"/>
      <c r="F17" s="292"/>
      <c r="G17" s="293">
        <v>287917012500</v>
      </c>
      <c r="H17" s="294"/>
      <c r="I17" s="295"/>
      <c r="J17" s="293">
        <v>391531462500</v>
      </c>
      <c r="K17" s="294"/>
      <c r="L17" s="295"/>
      <c r="M17" s="335">
        <v>178100062500</v>
      </c>
      <c r="N17" s="336"/>
      <c r="O17" s="337"/>
      <c r="P17" s="335">
        <f>SUM(G17:M17)</f>
        <v>857548537500</v>
      </c>
      <c r="Q17" s="337"/>
    </row>
    <row r="18" spans="1:17" ht="25.5" customHeight="1" x14ac:dyDescent="0.15">
      <c r="A18" s="287"/>
      <c r="B18" s="288"/>
      <c r="C18" s="289"/>
      <c r="D18" s="290" t="s">
        <v>66</v>
      </c>
      <c r="E18" s="291"/>
      <c r="F18" s="292"/>
      <c r="G18" s="293">
        <v>4606672200</v>
      </c>
      <c r="H18" s="294"/>
      <c r="I18" s="295"/>
      <c r="J18" s="293">
        <v>6264503400</v>
      </c>
      <c r="K18" s="294"/>
      <c r="L18" s="295"/>
      <c r="M18" s="335">
        <v>2849601000</v>
      </c>
      <c r="N18" s="336"/>
      <c r="O18" s="337"/>
      <c r="P18" s="335">
        <f>SUM(G18:M18)</f>
        <v>13720776600</v>
      </c>
      <c r="Q18" s="337"/>
    </row>
    <row r="19" spans="1:17" ht="25.5" customHeight="1" x14ac:dyDescent="0.15">
      <c r="A19" s="281" t="s">
        <v>167</v>
      </c>
      <c r="B19" s="282"/>
      <c r="C19" s="283"/>
      <c r="D19" s="290" t="s">
        <v>28</v>
      </c>
      <c r="E19" s="291"/>
      <c r="F19" s="292"/>
      <c r="G19" s="293">
        <v>56761</v>
      </c>
      <c r="H19" s="294"/>
      <c r="I19" s="295"/>
      <c r="J19" s="293">
        <v>60697</v>
      </c>
      <c r="K19" s="294"/>
      <c r="L19" s="295"/>
      <c r="M19" s="335">
        <v>2532</v>
      </c>
      <c r="N19" s="336"/>
      <c r="O19" s="337"/>
      <c r="P19" s="335">
        <v>76432</v>
      </c>
      <c r="Q19" s="337"/>
    </row>
    <row r="20" spans="1:17" ht="25.5" customHeight="1" x14ac:dyDescent="0.15">
      <c r="A20" s="284"/>
      <c r="B20" s="285"/>
      <c r="C20" s="286"/>
      <c r="D20" s="290" t="s">
        <v>16</v>
      </c>
      <c r="E20" s="291"/>
      <c r="F20" s="292"/>
      <c r="G20" s="293">
        <v>284173743750</v>
      </c>
      <c r="H20" s="294"/>
      <c r="I20" s="295"/>
      <c r="J20" s="293">
        <v>359864731250</v>
      </c>
      <c r="K20" s="294"/>
      <c r="L20" s="295"/>
      <c r="M20" s="335">
        <v>178035250000</v>
      </c>
      <c r="N20" s="336"/>
      <c r="O20" s="337"/>
      <c r="P20" s="335">
        <f>SUM(G20:M20)</f>
        <v>822073725000</v>
      </c>
      <c r="Q20" s="337"/>
    </row>
    <row r="21" spans="1:17" ht="25.5" customHeight="1" x14ac:dyDescent="0.15">
      <c r="A21" s="287"/>
      <c r="B21" s="288"/>
      <c r="C21" s="289"/>
      <c r="D21" s="290" t="s">
        <v>66</v>
      </c>
      <c r="E21" s="291"/>
      <c r="F21" s="292"/>
      <c r="G21" s="293">
        <v>4546779900</v>
      </c>
      <c r="H21" s="294"/>
      <c r="I21" s="295"/>
      <c r="J21" s="293">
        <v>5757835700</v>
      </c>
      <c r="K21" s="294"/>
      <c r="L21" s="295"/>
      <c r="M21" s="335">
        <v>2848564000</v>
      </c>
      <c r="N21" s="336"/>
      <c r="O21" s="337"/>
      <c r="P21" s="335">
        <f>SUM(G21:M21)</f>
        <v>13153179600</v>
      </c>
      <c r="Q21" s="337"/>
    </row>
    <row r="22" spans="1:17" ht="37.5" customHeight="1" x14ac:dyDescent="0.15"/>
    <row r="23" spans="1:17" ht="30" customHeight="1" x14ac:dyDescent="0.15">
      <c r="A23" s="232" t="s">
        <v>166</v>
      </c>
      <c r="B23" s="232"/>
      <c r="C23" s="232"/>
      <c r="D23" s="232"/>
      <c r="E23" s="232"/>
      <c r="F23" s="232"/>
      <c r="G23" s="232"/>
      <c r="H23" s="232"/>
      <c r="I23" s="232"/>
      <c r="J23" s="232"/>
      <c r="K23" s="232"/>
      <c r="L23" s="232"/>
      <c r="M23" s="232"/>
      <c r="N23" s="232"/>
      <c r="O23" s="232"/>
      <c r="P23" s="350"/>
      <c r="Q23" s="350"/>
    </row>
    <row r="24" spans="1:17" ht="13.5" customHeight="1" x14ac:dyDescent="0.15">
      <c r="A24" s="143"/>
      <c r="B24" s="143"/>
      <c r="C24" s="143"/>
      <c r="D24" s="143"/>
      <c r="E24" s="143"/>
      <c r="F24" s="143"/>
      <c r="G24" s="22"/>
      <c r="H24" s="22"/>
      <c r="I24" s="22"/>
      <c r="J24" s="22"/>
      <c r="K24" s="22"/>
      <c r="L24" s="22"/>
      <c r="M24" s="22"/>
      <c r="N24" s="22"/>
      <c r="O24" s="22"/>
      <c r="P24" s="351" t="s">
        <v>65</v>
      </c>
      <c r="Q24" s="351"/>
    </row>
    <row r="25" spans="1:17" ht="25.5" customHeight="1" x14ac:dyDescent="0.15">
      <c r="A25" s="322" t="s">
        <v>1</v>
      </c>
      <c r="B25" s="323"/>
      <c r="C25" s="323"/>
      <c r="D25" s="323"/>
      <c r="E25" s="323"/>
      <c r="F25" s="324"/>
      <c r="G25" s="296" t="s">
        <v>64</v>
      </c>
      <c r="H25" s="297"/>
      <c r="I25" s="297"/>
      <c r="J25" s="298"/>
      <c r="K25" s="296" t="s">
        <v>63</v>
      </c>
      <c r="L25" s="297"/>
      <c r="M25" s="297"/>
      <c r="N25" s="298"/>
      <c r="O25" s="332" t="s">
        <v>2</v>
      </c>
      <c r="P25" s="333"/>
      <c r="Q25" s="334"/>
    </row>
    <row r="26" spans="1:17" ht="25.5" customHeight="1" x14ac:dyDescent="0.15">
      <c r="A26" s="325"/>
      <c r="B26" s="326"/>
      <c r="C26" s="326"/>
      <c r="D26" s="326"/>
      <c r="E26" s="326"/>
      <c r="F26" s="327"/>
      <c r="G26" s="314" t="s">
        <v>9</v>
      </c>
      <c r="H26" s="315"/>
      <c r="I26" s="320"/>
      <c r="J26" s="151" t="s">
        <v>62</v>
      </c>
      <c r="K26" s="314" t="s">
        <v>9</v>
      </c>
      <c r="L26" s="315"/>
      <c r="M26" s="320"/>
      <c r="N26" s="148" t="s">
        <v>62</v>
      </c>
      <c r="O26" s="314" t="s">
        <v>9</v>
      </c>
      <c r="P26" s="315"/>
      <c r="Q26" s="151" t="s">
        <v>62</v>
      </c>
    </row>
    <row r="27" spans="1:17" ht="25.5" customHeight="1" x14ac:dyDescent="0.15">
      <c r="A27" s="299" t="s">
        <v>61</v>
      </c>
      <c r="B27" s="300"/>
      <c r="C27" s="301"/>
      <c r="D27" s="308" t="s">
        <v>11</v>
      </c>
      <c r="E27" s="309"/>
      <c r="F27" s="310"/>
      <c r="G27" s="316">
        <v>177687866302</v>
      </c>
      <c r="H27" s="321"/>
      <c r="I27" s="317"/>
      <c r="J27" s="21">
        <f>ROUND(G27/O27*100,3)</f>
        <v>62.527999999999999</v>
      </c>
      <c r="K27" s="316">
        <v>106485877448</v>
      </c>
      <c r="L27" s="321"/>
      <c r="M27" s="317"/>
      <c r="N27" s="20">
        <f t="shared" ref="N27:N32" si="0">ROUND(K27/O27*100,3)</f>
        <v>37.472000000000001</v>
      </c>
      <c r="O27" s="316">
        <f>SUM(G27,K27)</f>
        <v>284173743750</v>
      </c>
      <c r="P27" s="317"/>
      <c r="Q27" s="20">
        <f t="shared" ref="Q27:Q32" si="1">SUM(J27,N27)</f>
        <v>100</v>
      </c>
    </row>
    <row r="28" spans="1:17" ht="25.5" customHeight="1" x14ac:dyDescent="0.15">
      <c r="A28" s="302"/>
      <c r="B28" s="303"/>
      <c r="C28" s="304"/>
      <c r="D28" s="308" t="s">
        <v>12</v>
      </c>
      <c r="E28" s="309" t="s">
        <v>12</v>
      </c>
      <c r="F28" s="310" t="s">
        <v>12</v>
      </c>
      <c r="G28" s="316">
        <v>226574097938</v>
      </c>
      <c r="H28" s="321"/>
      <c r="I28" s="317"/>
      <c r="J28" s="21">
        <f>ROUND(G28/O28*100,3)</f>
        <v>62.960999999999999</v>
      </c>
      <c r="K28" s="316">
        <v>133290633312</v>
      </c>
      <c r="L28" s="321"/>
      <c r="M28" s="317"/>
      <c r="N28" s="20">
        <f t="shared" si="0"/>
        <v>37.039000000000001</v>
      </c>
      <c r="O28" s="316">
        <f>SUM(G28,K28)</f>
        <v>359864731250</v>
      </c>
      <c r="P28" s="317"/>
      <c r="Q28" s="20">
        <f t="shared" si="1"/>
        <v>100</v>
      </c>
    </row>
    <row r="29" spans="1:17" ht="25.5" customHeight="1" x14ac:dyDescent="0.15">
      <c r="A29" s="302"/>
      <c r="B29" s="303"/>
      <c r="C29" s="304"/>
      <c r="D29" s="308" t="s">
        <v>10</v>
      </c>
      <c r="E29" s="309" t="s">
        <v>10</v>
      </c>
      <c r="F29" s="310" t="s">
        <v>10</v>
      </c>
      <c r="G29" s="316">
        <v>3087130128</v>
      </c>
      <c r="H29" s="321"/>
      <c r="I29" s="317"/>
      <c r="J29" s="21">
        <f>ROUND(G29/O29*100,3)</f>
        <v>1.734</v>
      </c>
      <c r="K29" s="316">
        <v>174948119872</v>
      </c>
      <c r="L29" s="321"/>
      <c r="M29" s="317"/>
      <c r="N29" s="20">
        <f t="shared" si="0"/>
        <v>98.266000000000005</v>
      </c>
      <c r="O29" s="316">
        <f>SUM(G29,K29)</f>
        <v>178035250000</v>
      </c>
      <c r="P29" s="317"/>
      <c r="Q29" s="20">
        <f t="shared" si="1"/>
        <v>100</v>
      </c>
    </row>
    <row r="30" spans="1:17" ht="25.5" customHeight="1" x14ac:dyDescent="0.15">
      <c r="A30" s="305"/>
      <c r="B30" s="306"/>
      <c r="C30" s="307"/>
      <c r="D30" s="311" t="s">
        <v>2</v>
      </c>
      <c r="E30" s="312" t="s">
        <v>2</v>
      </c>
      <c r="F30" s="313" t="s">
        <v>2</v>
      </c>
      <c r="G30" s="316">
        <f>SUM(G27:I29)</f>
        <v>407349094368</v>
      </c>
      <c r="H30" s="321"/>
      <c r="I30" s="317"/>
      <c r="J30" s="21">
        <f>ROUND(G30/O30*100,1)</f>
        <v>49.6</v>
      </c>
      <c r="K30" s="316">
        <f>SUM(K27:M29)</f>
        <v>414724630632</v>
      </c>
      <c r="L30" s="321"/>
      <c r="M30" s="317"/>
      <c r="N30" s="20">
        <f t="shared" si="0"/>
        <v>50.448999999999998</v>
      </c>
      <c r="O30" s="316">
        <f>SUM(O27:P29)</f>
        <v>822073725000</v>
      </c>
      <c r="P30" s="317"/>
      <c r="Q30" s="20">
        <f t="shared" si="1"/>
        <v>100.04900000000001</v>
      </c>
    </row>
    <row r="31" spans="1:17" ht="25.5" customHeight="1" x14ac:dyDescent="0.15">
      <c r="A31" s="296" t="s">
        <v>27</v>
      </c>
      <c r="B31" s="297"/>
      <c r="C31" s="297"/>
      <c r="D31" s="297"/>
      <c r="E31" s="297"/>
      <c r="F31" s="298"/>
      <c r="G31" s="318">
        <v>6523977000</v>
      </c>
      <c r="H31" s="331"/>
      <c r="I31" s="319"/>
      <c r="J31" s="21">
        <f>ROUND(G31/O31*100,1)</f>
        <v>49.6</v>
      </c>
      <c r="K31" s="318">
        <v>6629202600</v>
      </c>
      <c r="L31" s="331"/>
      <c r="M31" s="319"/>
      <c r="N31" s="20">
        <f t="shared" si="0"/>
        <v>50.4</v>
      </c>
      <c r="O31" s="318">
        <f>SUM(G31,K31)</f>
        <v>13153179600</v>
      </c>
      <c r="P31" s="319"/>
      <c r="Q31" s="20">
        <f t="shared" si="1"/>
        <v>100</v>
      </c>
    </row>
    <row r="32" spans="1:17" ht="25.5" customHeight="1" x14ac:dyDescent="0.15">
      <c r="A32" s="296" t="s">
        <v>60</v>
      </c>
      <c r="B32" s="297"/>
      <c r="C32" s="297"/>
      <c r="D32" s="297"/>
      <c r="E32" s="297"/>
      <c r="F32" s="298"/>
      <c r="G32" s="328">
        <v>72219</v>
      </c>
      <c r="H32" s="329"/>
      <c r="I32" s="330"/>
      <c r="J32" s="21">
        <f>ROUND(G32/O32*100,1)</f>
        <v>94.5</v>
      </c>
      <c r="K32" s="328">
        <v>4213</v>
      </c>
      <c r="L32" s="329"/>
      <c r="M32" s="330"/>
      <c r="N32" s="20">
        <f t="shared" si="0"/>
        <v>5.5119999999999996</v>
      </c>
      <c r="O32" s="318">
        <f>SUM(G32,K32)</f>
        <v>76432</v>
      </c>
      <c r="P32" s="319"/>
      <c r="Q32" s="20">
        <f t="shared" si="1"/>
        <v>100.012</v>
      </c>
    </row>
    <row r="33" spans="7:12" ht="18" customHeight="1" x14ac:dyDescent="0.15">
      <c r="G33" s="19"/>
      <c r="H33" s="19"/>
      <c r="I33" s="19"/>
      <c r="J33" s="19"/>
      <c r="K33" s="19"/>
      <c r="L33" s="19"/>
    </row>
    <row r="34" spans="7:12" ht="18" customHeight="1" x14ac:dyDescent="0.15"/>
    <row r="35" spans="7:12" ht="18" customHeight="1" x14ac:dyDescent="0.15"/>
    <row r="36" spans="7:12" ht="18" customHeight="1" x14ac:dyDescent="0.15"/>
  </sheetData>
  <sheetProtection selectLockedCells="1"/>
  <mergeCells count="125">
    <mergeCell ref="P23:Q23"/>
    <mergeCell ref="P24:Q24"/>
    <mergeCell ref="G6:I6"/>
    <mergeCell ref="G7:I7"/>
    <mergeCell ref="J6:L6"/>
    <mergeCell ref="J7:L7"/>
    <mergeCell ref="J8:L8"/>
    <mergeCell ref="M11:O11"/>
    <mergeCell ref="P8:Q8"/>
    <mergeCell ref="P9:Q9"/>
    <mergeCell ref="P10:Q10"/>
    <mergeCell ref="P11:Q11"/>
    <mergeCell ref="M10:O10"/>
    <mergeCell ref="J9:L9"/>
    <mergeCell ref="J10:L10"/>
    <mergeCell ref="J11:L11"/>
    <mergeCell ref="G8:I8"/>
    <mergeCell ref="G9:I9"/>
    <mergeCell ref="G10:I10"/>
    <mergeCell ref="G11:I11"/>
    <mergeCell ref="P5:Q6"/>
    <mergeCell ref="P7:Q7"/>
    <mergeCell ref="P12:Q12"/>
    <mergeCell ref="P18:Q18"/>
    <mergeCell ref="D20:F20"/>
    <mergeCell ref="A1:P1"/>
    <mergeCell ref="A3:P3"/>
    <mergeCell ref="D5:F6"/>
    <mergeCell ref="D7:F7"/>
    <mergeCell ref="D8:F8"/>
    <mergeCell ref="D9:F9"/>
    <mergeCell ref="A5:C6"/>
    <mergeCell ref="A7:C9"/>
    <mergeCell ref="M18:O18"/>
    <mergeCell ref="J17:L17"/>
    <mergeCell ref="J18:L18"/>
    <mergeCell ref="G12:I12"/>
    <mergeCell ref="G13:I13"/>
    <mergeCell ref="M12:O12"/>
    <mergeCell ref="M13:O13"/>
    <mergeCell ref="J13:L13"/>
    <mergeCell ref="G15:I15"/>
    <mergeCell ref="G16:I16"/>
    <mergeCell ref="G17:I17"/>
    <mergeCell ref="G18:I18"/>
    <mergeCell ref="G19:I19"/>
    <mergeCell ref="M15:O15"/>
    <mergeCell ref="M16:O16"/>
    <mergeCell ref="A10:C12"/>
    <mergeCell ref="P4:Q4"/>
    <mergeCell ref="G5:O5"/>
    <mergeCell ref="M6:O6"/>
    <mergeCell ref="M7:O7"/>
    <mergeCell ref="G26:I26"/>
    <mergeCell ref="G27:I27"/>
    <mergeCell ref="G28:I28"/>
    <mergeCell ref="G29:I29"/>
    <mergeCell ref="A19:C21"/>
    <mergeCell ref="G14:I14"/>
    <mergeCell ref="D21:F21"/>
    <mergeCell ref="D15:F15"/>
    <mergeCell ref="D16:F16"/>
    <mergeCell ref="D17:F17"/>
    <mergeCell ref="J16:L16"/>
    <mergeCell ref="J14:L14"/>
    <mergeCell ref="D10:F10"/>
    <mergeCell ref="D11:F11"/>
    <mergeCell ref="D12:F12"/>
    <mergeCell ref="D14:F14"/>
    <mergeCell ref="M9:O9"/>
    <mergeCell ref="M8:O8"/>
    <mergeCell ref="J12:L12"/>
    <mergeCell ref="M21:O21"/>
    <mergeCell ref="J21:L21"/>
    <mergeCell ref="P13:Q13"/>
    <mergeCell ref="P14:Q14"/>
    <mergeCell ref="P15:Q15"/>
    <mergeCell ref="P16:Q16"/>
    <mergeCell ref="P17:Q17"/>
    <mergeCell ref="P19:Q19"/>
    <mergeCell ref="J19:L19"/>
    <mergeCell ref="M19:O19"/>
    <mergeCell ref="M20:O20"/>
    <mergeCell ref="J15:L15"/>
    <mergeCell ref="M14:O14"/>
    <mergeCell ref="P20:Q20"/>
    <mergeCell ref="P21:Q21"/>
    <mergeCell ref="J20:L20"/>
    <mergeCell ref="M17:O17"/>
    <mergeCell ref="G32:I32"/>
    <mergeCell ref="G25:J25"/>
    <mergeCell ref="A31:F31"/>
    <mergeCell ref="G31:I31"/>
    <mergeCell ref="O25:Q25"/>
    <mergeCell ref="K25:N25"/>
    <mergeCell ref="K31:M31"/>
    <mergeCell ref="K30:M30"/>
    <mergeCell ref="K27:M27"/>
    <mergeCell ref="K28:M28"/>
    <mergeCell ref="K32:M32"/>
    <mergeCell ref="K29:M29"/>
    <mergeCell ref="A23:O23"/>
    <mergeCell ref="A13:C15"/>
    <mergeCell ref="D18:F18"/>
    <mergeCell ref="D19:F19"/>
    <mergeCell ref="G20:I20"/>
    <mergeCell ref="G21:I21"/>
    <mergeCell ref="A16:C18"/>
    <mergeCell ref="D13:F13"/>
    <mergeCell ref="A32:F32"/>
    <mergeCell ref="A27:C30"/>
    <mergeCell ref="D27:F27"/>
    <mergeCell ref="D28:F28"/>
    <mergeCell ref="D29:F29"/>
    <mergeCell ref="D30:F30"/>
    <mergeCell ref="O26:P26"/>
    <mergeCell ref="O27:P27"/>
    <mergeCell ref="O28:P28"/>
    <mergeCell ref="O29:P29"/>
    <mergeCell ref="O30:P30"/>
    <mergeCell ref="O31:P31"/>
    <mergeCell ref="O32:P32"/>
    <mergeCell ref="K26:M26"/>
    <mergeCell ref="G30:I30"/>
    <mergeCell ref="A25:F26"/>
  </mergeCells>
  <phoneticPr fontId="2"/>
  <conditionalFormatting sqref="A19:B19">
    <cfRule type="expression" dxfId="125" priority="3">
      <formula>#REF!=""</formula>
    </cfRule>
  </conditionalFormatting>
  <conditionalFormatting sqref="A13:B13">
    <cfRule type="expression" dxfId="124" priority="2">
      <formula>#REF!=""</formula>
    </cfRule>
  </conditionalFormatting>
  <conditionalFormatting sqref="A16:B16">
    <cfRule type="expression" dxfId="123" priority="1">
      <formula>#REF!=""</formula>
    </cfRule>
  </conditionalFormatting>
  <pageMargins left="0.70866141732283472" right="0.70866141732283472" top="0.74803149606299213" bottom="0.74803149606299213" header="0.31496062992125984" footer="0.31496062992125984"/>
  <pageSetup paperSize="9" scale="97" firstPageNumber="26" orientation="portrait" useFirstPageNumber="1" r:id="rId1"/>
  <headerFooter>
    <oddFooter>&amp;C&amp;"ＭＳ Ｐ明朝,標準"&amp;A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7"/>
  <sheetViews>
    <sheetView showGridLines="0" view="pageBreakPreview" zoomScaleNormal="115" zoomScaleSheetLayoutView="100" workbookViewId="0">
      <selection activeCell="O8" sqref="O8"/>
    </sheetView>
  </sheetViews>
  <sheetFormatPr defaultRowHeight="13.5" x14ac:dyDescent="0.15"/>
  <cols>
    <col min="1" max="2" width="7.75" style="2" customWidth="1"/>
    <col min="3" max="3" width="3.875" style="2" customWidth="1"/>
    <col min="4" max="4" width="3.625" style="2" customWidth="1"/>
    <col min="5" max="5" width="3.875" style="2" customWidth="1"/>
    <col min="6" max="6" width="4" style="2" customWidth="1"/>
    <col min="7" max="7" width="3.75" style="2" customWidth="1"/>
    <col min="8" max="9" width="3.625" style="2" customWidth="1"/>
    <col min="10" max="10" width="4.125" style="2" customWidth="1"/>
    <col min="11" max="11" width="3.5" style="2" customWidth="1"/>
    <col min="12" max="13" width="4" style="2" customWidth="1"/>
    <col min="14" max="14" width="3.5" style="2" customWidth="1"/>
    <col min="15" max="15" width="3.375" style="2" customWidth="1"/>
    <col min="16" max="16" width="3.875" style="2" customWidth="1"/>
    <col min="17" max="22" width="3.375" style="2" customWidth="1"/>
    <col min="23" max="23" width="4.625" style="2" customWidth="1"/>
    <col min="24" max="16384" width="9" style="2"/>
  </cols>
  <sheetData>
    <row r="1" spans="1:22" ht="30" customHeight="1" x14ac:dyDescent="0.15">
      <c r="A1" s="413" t="s">
        <v>168</v>
      </c>
      <c r="B1" s="413"/>
      <c r="C1" s="413"/>
      <c r="D1" s="413"/>
      <c r="E1" s="413"/>
      <c r="F1" s="413"/>
      <c r="G1" s="413"/>
      <c r="H1" s="413"/>
      <c r="I1" s="413"/>
      <c r="J1" s="413"/>
      <c r="K1" s="413"/>
      <c r="L1" s="413"/>
      <c r="M1" s="150"/>
      <c r="N1" s="150"/>
      <c r="P1" s="150"/>
      <c r="Q1" s="150"/>
      <c r="S1" s="150"/>
      <c r="T1" s="150"/>
      <c r="U1" s="150"/>
    </row>
    <row r="2" spans="1:22" ht="11.25" customHeight="1" x14ac:dyDescent="0.1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P2" s="3"/>
      <c r="Q2" s="3"/>
      <c r="S2" s="3"/>
      <c r="T2" s="3"/>
      <c r="U2" s="3"/>
    </row>
    <row r="3" spans="1:22" ht="18.75" customHeight="1" x14ac:dyDescent="0.15">
      <c r="A3" s="370" t="s">
        <v>84</v>
      </c>
      <c r="B3" s="370"/>
      <c r="C3" s="370"/>
      <c r="D3" s="32"/>
      <c r="E3" s="5"/>
      <c r="F3" s="1"/>
      <c r="G3" s="1"/>
      <c r="H3" s="1"/>
      <c r="I3" s="1"/>
      <c r="J3" s="1"/>
      <c r="K3" s="1"/>
      <c r="L3" s="1"/>
      <c r="M3" s="1"/>
      <c r="N3" s="1"/>
      <c r="P3" s="1"/>
      <c r="Q3" s="1"/>
      <c r="R3" s="374" t="s">
        <v>83</v>
      </c>
      <c r="S3" s="374"/>
      <c r="T3" s="374"/>
      <c r="U3" s="374"/>
      <c r="V3" s="374"/>
    </row>
    <row r="4" spans="1:22" ht="21.75" customHeight="1" x14ac:dyDescent="0.15">
      <c r="A4" s="414"/>
      <c r="B4" s="415"/>
      <c r="C4" s="416"/>
      <c r="D4" s="4"/>
      <c r="E4" s="332" t="s">
        <v>16</v>
      </c>
      <c r="F4" s="333"/>
      <c r="G4" s="333"/>
      <c r="H4" s="333"/>
      <c r="I4" s="333"/>
      <c r="J4" s="333"/>
      <c r="K4" s="333"/>
      <c r="L4" s="333"/>
      <c r="M4" s="334"/>
      <c r="N4" s="332" t="s">
        <v>27</v>
      </c>
      <c r="O4" s="333"/>
      <c r="P4" s="333"/>
      <c r="Q4" s="333"/>
      <c r="R4" s="333"/>
      <c r="S4" s="333"/>
      <c r="T4" s="333"/>
      <c r="U4" s="333"/>
      <c r="V4" s="334"/>
    </row>
    <row r="5" spans="1:22" ht="30" customHeight="1" x14ac:dyDescent="0.15">
      <c r="A5" s="296" t="s">
        <v>7</v>
      </c>
      <c r="B5" s="297"/>
      <c r="C5" s="298"/>
      <c r="D5" s="89" t="s">
        <v>149</v>
      </c>
      <c r="E5" s="296" t="s">
        <v>11</v>
      </c>
      <c r="F5" s="297"/>
      <c r="G5" s="298"/>
      <c r="H5" s="296" t="s">
        <v>12</v>
      </c>
      <c r="I5" s="297"/>
      <c r="J5" s="298"/>
      <c r="K5" s="417" t="s">
        <v>10</v>
      </c>
      <c r="L5" s="418"/>
      <c r="M5" s="419"/>
      <c r="N5" s="296" t="s">
        <v>11</v>
      </c>
      <c r="O5" s="297"/>
      <c r="P5" s="298"/>
      <c r="Q5" s="296" t="s">
        <v>12</v>
      </c>
      <c r="R5" s="297"/>
      <c r="S5" s="298"/>
      <c r="T5" s="417" t="s">
        <v>10</v>
      </c>
      <c r="U5" s="418"/>
      <c r="V5" s="419"/>
    </row>
    <row r="6" spans="1:22" ht="18.75" customHeight="1" x14ac:dyDescent="0.15">
      <c r="A6" s="420" t="s">
        <v>82</v>
      </c>
      <c r="B6" s="421"/>
      <c r="C6" s="422"/>
      <c r="D6" s="412">
        <v>35</v>
      </c>
      <c r="E6" s="393">
        <v>14181250</v>
      </c>
      <c r="F6" s="394"/>
      <c r="G6" s="395"/>
      <c r="H6" s="355">
        <v>13243750</v>
      </c>
      <c r="I6" s="356"/>
      <c r="J6" s="357"/>
      <c r="K6" s="355">
        <v>0</v>
      </c>
      <c r="L6" s="356"/>
      <c r="M6" s="357"/>
      <c r="N6" s="355">
        <v>226900</v>
      </c>
      <c r="O6" s="356"/>
      <c r="P6" s="357"/>
      <c r="Q6" s="393">
        <v>211900</v>
      </c>
      <c r="R6" s="394"/>
      <c r="S6" s="395"/>
      <c r="T6" s="355">
        <v>0</v>
      </c>
      <c r="U6" s="356"/>
      <c r="V6" s="357"/>
    </row>
    <row r="7" spans="1:22" ht="18.75" customHeight="1" x14ac:dyDescent="0.15">
      <c r="A7" s="423" t="s">
        <v>81</v>
      </c>
      <c r="B7" s="424"/>
      <c r="C7" s="425"/>
      <c r="D7" s="426"/>
      <c r="E7" s="396"/>
      <c r="F7" s="397"/>
      <c r="G7" s="398"/>
      <c r="H7" s="358"/>
      <c r="I7" s="359"/>
      <c r="J7" s="360"/>
      <c r="K7" s="358"/>
      <c r="L7" s="359"/>
      <c r="M7" s="360"/>
      <c r="N7" s="358"/>
      <c r="O7" s="359"/>
      <c r="P7" s="360"/>
      <c r="Q7" s="396"/>
      <c r="R7" s="397"/>
      <c r="S7" s="398"/>
      <c r="T7" s="358"/>
      <c r="U7" s="359"/>
      <c r="V7" s="360"/>
    </row>
    <row r="8" spans="1:22" ht="18.75" customHeight="1" x14ac:dyDescent="0.15">
      <c r="A8" s="406" t="s">
        <v>80</v>
      </c>
      <c r="B8" s="407"/>
      <c r="C8" s="408"/>
      <c r="D8" s="427">
        <v>0</v>
      </c>
      <c r="E8" s="393">
        <v>0</v>
      </c>
      <c r="F8" s="394"/>
      <c r="G8" s="395"/>
      <c r="H8" s="355">
        <v>0</v>
      </c>
      <c r="I8" s="356"/>
      <c r="J8" s="357"/>
      <c r="K8" s="355">
        <v>0</v>
      </c>
      <c r="L8" s="356"/>
      <c r="M8" s="357"/>
      <c r="N8" s="355">
        <v>0</v>
      </c>
      <c r="O8" s="356"/>
      <c r="P8" s="357"/>
      <c r="Q8" s="355">
        <v>0</v>
      </c>
      <c r="R8" s="356"/>
      <c r="S8" s="357"/>
      <c r="T8" s="355">
        <v>0</v>
      </c>
      <c r="U8" s="356"/>
      <c r="V8" s="357"/>
    </row>
    <row r="9" spans="1:22" ht="18.75" customHeight="1" x14ac:dyDescent="0.15">
      <c r="A9" s="409" t="s">
        <v>79</v>
      </c>
      <c r="B9" s="410"/>
      <c r="C9" s="411"/>
      <c r="D9" s="426"/>
      <c r="E9" s="396"/>
      <c r="F9" s="397"/>
      <c r="G9" s="398"/>
      <c r="H9" s="358"/>
      <c r="I9" s="359"/>
      <c r="J9" s="360"/>
      <c r="K9" s="358"/>
      <c r="L9" s="359"/>
      <c r="M9" s="360"/>
      <c r="N9" s="358"/>
      <c r="O9" s="359"/>
      <c r="P9" s="360"/>
      <c r="Q9" s="358"/>
      <c r="R9" s="359"/>
      <c r="S9" s="360"/>
      <c r="T9" s="358"/>
      <c r="U9" s="359"/>
      <c r="V9" s="360"/>
    </row>
    <row r="10" spans="1:22" ht="18.75" customHeight="1" x14ac:dyDescent="0.15">
      <c r="A10" s="364" t="s">
        <v>75</v>
      </c>
      <c r="B10" s="365"/>
      <c r="C10" s="366"/>
      <c r="D10" s="405">
        <v>67</v>
      </c>
      <c r="E10" s="393">
        <v>42650000</v>
      </c>
      <c r="F10" s="394"/>
      <c r="G10" s="395"/>
      <c r="H10" s="355">
        <v>18418750</v>
      </c>
      <c r="I10" s="356"/>
      <c r="J10" s="357"/>
      <c r="K10" s="355">
        <v>45362500</v>
      </c>
      <c r="L10" s="356"/>
      <c r="M10" s="357"/>
      <c r="N10" s="355">
        <v>682400</v>
      </c>
      <c r="O10" s="356"/>
      <c r="P10" s="357"/>
      <c r="Q10" s="355">
        <v>294700</v>
      </c>
      <c r="R10" s="356"/>
      <c r="S10" s="357"/>
      <c r="T10" s="355">
        <v>725800</v>
      </c>
      <c r="U10" s="356"/>
      <c r="V10" s="357"/>
    </row>
    <row r="11" spans="1:22" ht="18.75" customHeight="1" x14ac:dyDescent="0.15">
      <c r="A11" s="367"/>
      <c r="B11" s="368"/>
      <c r="C11" s="369"/>
      <c r="D11" s="412"/>
      <c r="E11" s="396"/>
      <c r="F11" s="397"/>
      <c r="G11" s="398"/>
      <c r="H11" s="358"/>
      <c r="I11" s="359"/>
      <c r="J11" s="360"/>
      <c r="K11" s="358"/>
      <c r="L11" s="359"/>
      <c r="M11" s="360"/>
      <c r="N11" s="358"/>
      <c r="O11" s="359"/>
      <c r="P11" s="360"/>
      <c r="Q11" s="358"/>
      <c r="R11" s="359"/>
      <c r="S11" s="360"/>
      <c r="T11" s="358"/>
      <c r="U11" s="359"/>
      <c r="V11" s="360"/>
    </row>
    <row r="12" spans="1:22" ht="18.75" customHeight="1" x14ac:dyDescent="0.15">
      <c r="A12" s="322" t="s">
        <v>78</v>
      </c>
      <c r="B12" s="323"/>
      <c r="C12" s="324"/>
      <c r="D12" s="428">
        <v>102</v>
      </c>
      <c r="E12" s="393">
        <v>56831250</v>
      </c>
      <c r="F12" s="394"/>
      <c r="G12" s="395"/>
      <c r="H12" s="355">
        <v>31662500</v>
      </c>
      <c r="I12" s="356"/>
      <c r="J12" s="357"/>
      <c r="K12" s="355">
        <v>45362500</v>
      </c>
      <c r="L12" s="356"/>
      <c r="M12" s="357"/>
      <c r="N12" s="355">
        <v>909300</v>
      </c>
      <c r="O12" s="356"/>
      <c r="P12" s="357"/>
      <c r="Q12" s="375">
        <v>506600</v>
      </c>
      <c r="R12" s="376"/>
      <c r="S12" s="377"/>
      <c r="T12" s="375">
        <v>725800</v>
      </c>
      <c r="U12" s="376"/>
      <c r="V12" s="377"/>
    </row>
    <row r="13" spans="1:22" ht="18.75" customHeight="1" x14ac:dyDescent="0.15">
      <c r="A13" s="325"/>
      <c r="B13" s="326"/>
      <c r="C13" s="327"/>
      <c r="D13" s="429"/>
      <c r="E13" s="396"/>
      <c r="F13" s="397"/>
      <c r="G13" s="398"/>
      <c r="H13" s="358"/>
      <c r="I13" s="359"/>
      <c r="J13" s="360"/>
      <c r="K13" s="358"/>
      <c r="L13" s="359"/>
      <c r="M13" s="360"/>
      <c r="N13" s="358"/>
      <c r="O13" s="359"/>
      <c r="P13" s="360"/>
      <c r="Q13" s="378"/>
      <c r="R13" s="379"/>
      <c r="S13" s="380"/>
      <c r="T13" s="378"/>
      <c r="U13" s="379"/>
      <c r="V13" s="380"/>
    </row>
    <row r="14" spans="1:22" ht="18.75" customHeight="1" x14ac:dyDescent="0.15">
      <c r="D14" s="31"/>
      <c r="E14" s="31"/>
      <c r="F14" s="29"/>
      <c r="G14" s="31"/>
      <c r="H14" s="31"/>
      <c r="I14" s="29"/>
      <c r="J14" s="31"/>
      <c r="K14" s="31"/>
      <c r="L14" s="29"/>
      <c r="M14" s="31"/>
      <c r="N14" s="31"/>
      <c r="O14" s="29"/>
      <c r="P14" s="31"/>
      <c r="Q14" s="31"/>
      <c r="R14" s="29"/>
      <c r="S14" s="31"/>
      <c r="T14" s="31"/>
      <c r="U14" s="31"/>
      <c r="V14" s="29"/>
    </row>
    <row r="15" spans="1:22" ht="18.75" customHeight="1" x14ac:dyDescent="0.15">
      <c r="A15" s="370" t="s">
        <v>77</v>
      </c>
      <c r="B15" s="370"/>
      <c r="C15" s="370"/>
      <c r="D15" s="149"/>
      <c r="E15" s="5"/>
      <c r="F15" s="30"/>
      <c r="G15" s="3"/>
      <c r="H15" s="3"/>
      <c r="I15" s="30"/>
      <c r="J15" s="3"/>
      <c r="K15" s="3"/>
      <c r="L15" s="30"/>
      <c r="M15" s="3"/>
      <c r="N15" s="3"/>
      <c r="O15" s="29"/>
      <c r="P15" s="3"/>
      <c r="Q15" s="3"/>
      <c r="R15" s="29"/>
      <c r="S15" s="3"/>
      <c r="T15" s="3"/>
      <c r="U15" s="3"/>
      <c r="V15" s="29"/>
    </row>
    <row r="16" spans="1:22" ht="18.75" customHeight="1" x14ac:dyDescent="0.15">
      <c r="A16" s="364" t="s">
        <v>76</v>
      </c>
      <c r="B16" s="365"/>
      <c r="C16" s="366"/>
      <c r="D16" s="405">
        <v>238</v>
      </c>
      <c r="E16" s="393">
        <v>1181250</v>
      </c>
      <c r="F16" s="394"/>
      <c r="G16" s="395"/>
      <c r="H16" s="393">
        <v>42000000</v>
      </c>
      <c r="I16" s="394"/>
      <c r="J16" s="395"/>
      <c r="K16" s="393">
        <v>1199881250</v>
      </c>
      <c r="L16" s="394"/>
      <c r="M16" s="395"/>
      <c r="N16" s="355">
        <v>18900</v>
      </c>
      <c r="O16" s="356"/>
      <c r="P16" s="357"/>
      <c r="Q16" s="355">
        <v>672000</v>
      </c>
      <c r="R16" s="356"/>
      <c r="S16" s="357"/>
      <c r="T16" s="355">
        <v>19198100</v>
      </c>
      <c r="U16" s="356"/>
      <c r="V16" s="357"/>
    </row>
    <row r="17" spans="1:24" ht="18.75" customHeight="1" x14ac:dyDescent="0.15">
      <c r="A17" s="367"/>
      <c r="B17" s="368"/>
      <c r="C17" s="369"/>
      <c r="D17" s="405"/>
      <c r="E17" s="396"/>
      <c r="F17" s="397"/>
      <c r="G17" s="398"/>
      <c r="H17" s="396"/>
      <c r="I17" s="397"/>
      <c r="J17" s="398"/>
      <c r="K17" s="396"/>
      <c r="L17" s="397"/>
      <c r="M17" s="398"/>
      <c r="N17" s="358"/>
      <c r="O17" s="359"/>
      <c r="P17" s="360"/>
      <c r="Q17" s="358"/>
      <c r="R17" s="359"/>
      <c r="S17" s="360"/>
      <c r="T17" s="358"/>
      <c r="U17" s="359"/>
      <c r="V17" s="360"/>
    </row>
    <row r="18" spans="1:24" ht="18.75" customHeight="1" x14ac:dyDescent="0.15">
      <c r="A18" s="364" t="s">
        <v>75</v>
      </c>
      <c r="B18" s="365"/>
      <c r="C18" s="366"/>
      <c r="D18" s="405">
        <v>108</v>
      </c>
      <c r="E18" s="393">
        <v>1043750</v>
      </c>
      <c r="F18" s="394"/>
      <c r="G18" s="395"/>
      <c r="H18" s="393">
        <v>21250000</v>
      </c>
      <c r="I18" s="394"/>
      <c r="J18" s="395"/>
      <c r="K18" s="393">
        <v>1344500000</v>
      </c>
      <c r="L18" s="394"/>
      <c r="M18" s="395"/>
      <c r="N18" s="355">
        <v>16700</v>
      </c>
      <c r="O18" s="356"/>
      <c r="P18" s="357"/>
      <c r="Q18" s="355">
        <v>340000</v>
      </c>
      <c r="R18" s="356"/>
      <c r="S18" s="357"/>
      <c r="T18" s="355">
        <v>21512000</v>
      </c>
      <c r="U18" s="356"/>
      <c r="V18" s="357"/>
    </row>
    <row r="19" spans="1:24" ht="18.75" customHeight="1" x14ac:dyDescent="0.15">
      <c r="A19" s="367"/>
      <c r="B19" s="368"/>
      <c r="C19" s="369"/>
      <c r="D19" s="412"/>
      <c r="E19" s="396"/>
      <c r="F19" s="397"/>
      <c r="G19" s="398"/>
      <c r="H19" s="396"/>
      <c r="I19" s="397"/>
      <c r="J19" s="398"/>
      <c r="K19" s="396"/>
      <c r="L19" s="397"/>
      <c r="M19" s="398"/>
      <c r="N19" s="358"/>
      <c r="O19" s="359"/>
      <c r="P19" s="360"/>
      <c r="Q19" s="358"/>
      <c r="R19" s="359"/>
      <c r="S19" s="360"/>
      <c r="T19" s="358"/>
      <c r="U19" s="359"/>
      <c r="V19" s="360"/>
    </row>
    <row r="20" spans="1:24" ht="18.75" customHeight="1" x14ac:dyDescent="0.15">
      <c r="A20" s="322" t="s">
        <v>74</v>
      </c>
      <c r="B20" s="323"/>
      <c r="C20" s="324"/>
      <c r="D20" s="371">
        <v>346</v>
      </c>
      <c r="E20" s="399">
        <f>SUM(E16,E18)</f>
        <v>2225000</v>
      </c>
      <c r="F20" s="400"/>
      <c r="G20" s="401"/>
      <c r="H20" s="399">
        <f>SUM(H16,H18)</f>
        <v>63250000</v>
      </c>
      <c r="I20" s="400"/>
      <c r="J20" s="401"/>
      <c r="K20" s="393">
        <f>SUM(K16,K18)</f>
        <v>2544381250</v>
      </c>
      <c r="L20" s="394"/>
      <c r="M20" s="395"/>
      <c r="N20" s="355">
        <f>SUM(N16,N18)</f>
        <v>35600</v>
      </c>
      <c r="O20" s="356"/>
      <c r="P20" s="357"/>
      <c r="Q20" s="375">
        <f>SUM(Q16,Q18)</f>
        <v>1012000</v>
      </c>
      <c r="R20" s="376"/>
      <c r="S20" s="377"/>
      <c r="T20" s="375">
        <f>SUM(T16,T18)</f>
        <v>40710100</v>
      </c>
      <c r="U20" s="376"/>
      <c r="V20" s="377"/>
    </row>
    <row r="21" spans="1:24" ht="18.75" customHeight="1" x14ac:dyDescent="0.15">
      <c r="A21" s="325"/>
      <c r="B21" s="326"/>
      <c r="C21" s="327"/>
      <c r="D21" s="371"/>
      <c r="E21" s="402"/>
      <c r="F21" s="403"/>
      <c r="G21" s="404"/>
      <c r="H21" s="402"/>
      <c r="I21" s="403"/>
      <c r="J21" s="404"/>
      <c r="K21" s="396"/>
      <c r="L21" s="397"/>
      <c r="M21" s="398"/>
      <c r="N21" s="358"/>
      <c r="O21" s="359"/>
      <c r="P21" s="360"/>
      <c r="Q21" s="378"/>
      <c r="R21" s="379"/>
      <c r="S21" s="380"/>
      <c r="T21" s="378"/>
      <c r="U21" s="379"/>
      <c r="V21" s="380"/>
    </row>
    <row r="22" spans="1:24" ht="19.5" customHeight="1" x14ac:dyDescent="0.15">
      <c r="D22" s="119"/>
      <c r="E22" s="119"/>
      <c r="F22" s="119"/>
      <c r="G22" s="119"/>
      <c r="H22" s="119"/>
      <c r="I22" s="119"/>
      <c r="J22" s="119"/>
      <c r="K22" s="119"/>
      <c r="L22" s="119"/>
      <c r="M22" s="119"/>
      <c r="N22" s="119"/>
      <c r="O22" s="119"/>
      <c r="P22" s="119"/>
      <c r="Q22" s="119" t="s">
        <v>169</v>
      </c>
      <c r="R22" s="119"/>
      <c r="S22" s="119"/>
      <c r="T22" s="119"/>
      <c r="U22" s="119"/>
      <c r="V22" s="119"/>
    </row>
    <row r="23" spans="1:24" ht="18.75" customHeight="1" x14ac:dyDescent="0.15">
      <c r="A23" s="370" t="s">
        <v>73</v>
      </c>
      <c r="B23" s="370"/>
      <c r="C23" s="370"/>
      <c r="D23" s="119"/>
      <c r="E23" s="119"/>
      <c r="F23" s="119"/>
      <c r="G23" s="119"/>
      <c r="H23" s="119"/>
      <c r="I23" s="119"/>
      <c r="J23" s="119"/>
      <c r="K23" s="119"/>
      <c r="L23" s="119"/>
      <c r="M23" s="119"/>
      <c r="N23" s="119"/>
      <c r="O23" s="119"/>
      <c r="P23" s="119"/>
      <c r="Q23" s="119"/>
      <c r="R23" s="119"/>
      <c r="S23" s="119"/>
      <c r="T23" s="119"/>
      <c r="U23" s="119"/>
      <c r="V23" s="119"/>
    </row>
    <row r="24" spans="1:24" ht="18.75" customHeight="1" x14ac:dyDescent="0.15">
      <c r="A24" s="322" t="s">
        <v>170</v>
      </c>
      <c r="B24" s="323"/>
      <c r="C24" s="324"/>
      <c r="D24" s="372">
        <v>244</v>
      </c>
      <c r="E24" s="387">
        <f>E20-E12</f>
        <v>-54606250</v>
      </c>
      <c r="F24" s="388"/>
      <c r="G24" s="389"/>
      <c r="H24" s="381">
        <f>H20-H12</f>
        <v>31587500</v>
      </c>
      <c r="I24" s="382"/>
      <c r="J24" s="383"/>
      <c r="K24" s="381">
        <f>K20-K12</f>
        <v>2499018750</v>
      </c>
      <c r="L24" s="382"/>
      <c r="M24" s="383"/>
      <c r="N24" s="381">
        <f>N20-N12</f>
        <v>-873700</v>
      </c>
      <c r="O24" s="382"/>
      <c r="P24" s="383"/>
      <c r="Q24" s="381">
        <f>Q20-Q12</f>
        <v>505400</v>
      </c>
      <c r="R24" s="382"/>
      <c r="S24" s="383"/>
      <c r="T24" s="381">
        <f>T20-T12</f>
        <v>39984300</v>
      </c>
      <c r="U24" s="382"/>
      <c r="V24" s="383"/>
    </row>
    <row r="25" spans="1:24" ht="18.75" customHeight="1" x14ac:dyDescent="0.15">
      <c r="A25" s="325"/>
      <c r="B25" s="326"/>
      <c r="C25" s="327"/>
      <c r="D25" s="373"/>
      <c r="E25" s="390"/>
      <c r="F25" s="391"/>
      <c r="G25" s="392"/>
      <c r="H25" s="384"/>
      <c r="I25" s="385"/>
      <c r="J25" s="386"/>
      <c r="K25" s="384"/>
      <c r="L25" s="385"/>
      <c r="M25" s="386"/>
      <c r="N25" s="384"/>
      <c r="O25" s="385"/>
      <c r="P25" s="386"/>
      <c r="Q25" s="384"/>
      <c r="R25" s="385"/>
      <c r="S25" s="386"/>
      <c r="T25" s="384"/>
      <c r="U25" s="385"/>
      <c r="V25" s="386"/>
    </row>
    <row r="26" spans="1:24" ht="23.25" customHeight="1" x14ac:dyDescent="0.15"/>
    <row r="27" spans="1:24" ht="18" customHeight="1" x14ac:dyDescent="0.15"/>
    <row r="28" spans="1:24" ht="23.25" customHeight="1" x14ac:dyDescent="0.15">
      <c r="A28" s="28" t="s">
        <v>171</v>
      </c>
    </row>
    <row r="29" spans="1:24" ht="13.5" customHeight="1" x14ac:dyDescent="0.15">
      <c r="Q29" s="374" t="s">
        <v>72</v>
      </c>
      <c r="R29" s="374"/>
      <c r="S29" s="374"/>
      <c r="T29" s="374"/>
      <c r="U29" s="374"/>
      <c r="V29" s="374"/>
      <c r="W29" s="25"/>
    </row>
    <row r="30" spans="1:24" ht="27" customHeight="1" x14ac:dyDescent="0.15">
      <c r="A30" s="322" t="s">
        <v>1</v>
      </c>
      <c r="B30" s="323"/>
      <c r="C30" s="332" t="s">
        <v>57</v>
      </c>
      <c r="D30" s="333"/>
      <c r="E30" s="333"/>
      <c r="F30" s="334"/>
      <c r="G30" s="332" t="s">
        <v>56</v>
      </c>
      <c r="H30" s="333"/>
      <c r="I30" s="333"/>
      <c r="J30" s="334"/>
      <c r="K30" s="332" t="s">
        <v>71</v>
      </c>
      <c r="L30" s="333"/>
      <c r="M30" s="333"/>
      <c r="N30" s="334"/>
      <c r="O30" s="332" t="s">
        <v>151</v>
      </c>
      <c r="P30" s="333"/>
      <c r="Q30" s="333"/>
      <c r="R30" s="334"/>
      <c r="S30" s="332" t="s">
        <v>156</v>
      </c>
      <c r="T30" s="333"/>
      <c r="U30" s="333"/>
      <c r="V30" s="334"/>
      <c r="W30" s="27"/>
      <c r="X30" s="26"/>
    </row>
    <row r="31" spans="1:24" ht="27" customHeight="1" x14ac:dyDescent="0.15">
      <c r="A31" s="325"/>
      <c r="B31" s="326"/>
      <c r="C31" s="116" t="s">
        <v>70</v>
      </c>
      <c r="D31" s="352" t="s">
        <v>66</v>
      </c>
      <c r="E31" s="353"/>
      <c r="F31" s="354"/>
      <c r="G31" s="116" t="s">
        <v>70</v>
      </c>
      <c r="H31" s="352" t="s">
        <v>66</v>
      </c>
      <c r="I31" s="353"/>
      <c r="J31" s="354"/>
      <c r="K31" s="116" t="s">
        <v>70</v>
      </c>
      <c r="L31" s="352" t="s">
        <v>66</v>
      </c>
      <c r="M31" s="353"/>
      <c r="N31" s="354"/>
      <c r="O31" s="116" t="s">
        <v>70</v>
      </c>
      <c r="P31" s="352" t="s">
        <v>66</v>
      </c>
      <c r="Q31" s="353"/>
      <c r="R31" s="354"/>
      <c r="S31" s="116" t="s">
        <v>70</v>
      </c>
      <c r="T31" s="352" t="s">
        <v>66</v>
      </c>
      <c r="U31" s="353"/>
      <c r="V31" s="354"/>
      <c r="W31" s="25"/>
    </row>
    <row r="32" spans="1:24" ht="34.5" customHeight="1" x14ac:dyDescent="0.15">
      <c r="A32" s="332" t="s">
        <v>8</v>
      </c>
      <c r="B32" s="333"/>
      <c r="C32" s="24">
        <v>6</v>
      </c>
      <c r="D32" s="361">
        <v>10129300</v>
      </c>
      <c r="E32" s="362"/>
      <c r="F32" s="363"/>
      <c r="G32" s="24">
        <v>6</v>
      </c>
      <c r="H32" s="361">
        <v>10074500</v>
      </c>
      <c r="I32" s="362"/>
      <c r="J32" s="363"/>
      <c r="K32" s="24">
        <v>6</v>
      </c>
      <c r="L32" s="361">
        <v>10180800</v>
      </c>
      <c r="M32" s="362"/>
      <c r="N32" s="363"/>
      <c r="O32" s="24">
        <v>6</v>
      </c>
      <c r="P32" s="361">
        <v>9972200</v>
      </c>
      <c r="Q32" s="362"/>
      <c r="R32" s="363"/>
      <c r="S32" s="24">
        <v>6</v>
      </c>
      <c r="T32" s="361">
        <v>9306000</v>
      </c>
      <c r="U32" s="362"/>
      <c r="V32" s="363"/>
    </row>
    <row r="37" spans="12:12" x14ac:dyDescent="0.15">
      <c r="L37" s="23"/>
    </row>
  </sheetData>
  <sheetProtection selectLockedCells="1"/>
  <mergeCells count="99">
    <mergeCell ref="Q12:S13"/>
    <mergeCell ref="K8:M9"/>
    <mergeCell ref="N8:P9"/>
    <mergeCell ref="Q16:S17"/>
    <mergeCell ref="D8:D9"/>
    <mergeCell ref="E8:G9"/>
    <mergeCell ref="H8:J9"/>
    <mergeCell ref="E16:G17"/>
    <mergeCell ref="D10:D11"/>
    <mergeCell ref="D12:D13"/>
    <mergeCell ref="H16:J17"/>
    <mergeCell ref="K16:M17"/>
    <mergeCell ref="A5:C5"/>
    <mergeCell ref="H12:J13"/>
    <mergeCell ref="E12:G13"/>
    <mergeCell ref="K12:M13"/>
    <mergeCell ref="N12:P13"/>
    <mergeCell ref="A6:C6"/>
    <mergeCell ref="A7:C7"/>
    <mergeCell ref="D6:D7"/>
    <mergeCell ref="T5:V5"/>
    <mergeCell ref="E5:G5"/>
    <mergeCell ref="H5:J5"/>
    <mergeCell ref="K5:M5"/>
    <mergeCell ref="N5:P5"/>
    <mergeCell ref="Q5:S5"/>
    <mergeCell ref="A1:L1"/>
    <mergeCell ref="R3:V3"/>
    <mergeCell ref="E4:M4"/>
    <mergeCell ref="N4:V4"/>
    <mergeCell ref="A4:C4"/>
    <mergeCell ref="A3:C3"/>
    <mergeCell ref="A20:C21"/>
    <mergeCell ref="A15:C15"/>
    <mergeCell ref="A16:C17"/>
    <mergeCell ref="D16:D17"/>
    <mergeCell ref="A8:C8"/>
    <mergeCell ref="A9:C9"/>
    <mergeCell ref="D18:D19"/>
    <mergeCell ref="A10:C11"/>
    <mergeCell ref="A12:C13"/>
    <mergeCell ref="T10:V11"/>
    <mergeCell ref="Q8:S9"/>
    <mergeCell ref="E10:G11"/>
    <mergeCell ref="H10:J11"/>
    <mergeCell ref="K10:M11"/>
    <mergeCell ref="N10:P11"/>
    <mergeCell ref="Q10:S11"/>
    <mergeCell ref="T8:V9"/>
    <mergeCell ref="Q6:S7"/>
    <mergeCell ref="E6:G7"/>
    <mergeCell ref="H6:J7"/>
    <mergeCell ref="K6:M7"/>
    <mergeCell ref="N6:P7"/>
    <mergeCell ref="T6:V7"/>
    <mergeCell ref="E24:G25"/>
    <mergeCell ref="H24:J25"/>
    <mergeCell ref="K24:M25"/>
    <mergeCell ref="K20:M21"/>
    <mergeCell ref="N20:P21"/>
    <mergeCell ref="H20:J21"/>
    <mergeCell ref="N16:P17"/>
    <mergeCell ref="T12:V13"/>
    <mergeCell ref="T16:V17"/>
    <mergeCell ref="Q18:S19"/>
    <mergeCell ref="E18:G19"/>
    <mergeCell ref="H18:J19"/>
    <mergeCell ref="K18:M19"/>
    <mergeCell ref="E20:G21"/>
    <mergeCell ref="T18:V19"/>
    <mergeCell ref="T32:V32"/>
    <mergeCell ref="Q29:V29"/>
    <mergeCell ref="T20:V21"/>
    <mergeCell ref="T24:V25"/>
    <mergeCell ref="N24:P25"/>
    <mergeCell ref="Q24:S25"/>
    <mergeCell ref="Q20:S21"/>
    <mergeCell ref="S30:V30"/>
    <mergeCell ref="N18:P19"/>
    <mergeCell ref="A30:B31"/>
    <mergeCell ref="A32:B32"/>
    <mergeCell ref="K30:N30"/>
    <mergeCell ref="O30:R30"/>
    <mergeCell ref="P31:R31"/>
    <mergeCell ref="D32:F32"/>
    <mergeCell ref="H32:J32"/>
    <mergeCell ref="L32:N32"/>
    <mergeCell ref="P32:R32"/>
    <mergeCell ref="A18:C19"/>
    <mergeCell ref="A24:C25"/>
    <mergeCell ref="A23:C23"/>
    <mergeCell ref="D20:D21"/>
    <mergeCell ref="D24:D25"/>
    <mergeCell ref="D31:F31"/>
    <mergeCell ref="H31:J31"/>
    <mergeCell ref="L31:N31"/>
    <mergeCell ref="C30:F30"/>
    <mergeCell ref="G30:J30"/>
    <mergeCell ref="T31:V31"/>
  </mergeCells>
  <phoneticPr fontId="2"/>
  <conditionalFormatting sqref="H6 K6 N6 Q10 Q8 Q6 T6 T8 T10 D6:E6 D8:D11">
    <cfRule type="expression" dxfId="122" priority="9">
      <formula>D6=""</formula>
    </cfRule>
  </conditionalFormatting>
  <conditionalFormatting sqref="H18 H16 K16 D16:E16 D17:D19 E18">
    <cfRule type="expression" dxfId="121" priority="8">
      <formula>D16=""</formula>
    </cfRule>
  </conditionalFormatting>
  <conditionalFormatting sqref="N16 Q18 Q16 T16 T18">
    <cfRule type="expression" dxfId="120" priority="7">
      <formula>N16=""</formula>
    </cfRule>
  </conditionalFormatting>
  <conditionalFormatting sqref="E8 E10 E12">
    <cfRule type="expression" dxfId="119" priority="6">
      <formula>E8=""</formula>
    </cfRule>
  </conditionalFormatting>
  <conditionalFormatting sqref="H8 H10 H12">
    <cfRule type="expression" dxfId="118" priority="5">
      <formula>H8=""</formula>
    </cfRule>
  </conditionalFormatting>
  <conditionalFormatting sqref="K8 K10 K12">
    <cfRule type="expression" dxfId="117" priority="4">
      <formula>K8=""</formula>
    </cfRule>
  </conditionalFormatting>
  <conditionalFormatting sqref="N8 N10 N12">
    <cfRule type="expression" dxfId="116" priority="3">
      <formula>N8=""</formula>
    </cfRule>
  </conditionalFormatting>
  <conditionalFormatting sqref="K18 K20">
    <cfRule type="expression" dxfId="115" priority="2">
      <formula>K18=""</formula>
    </cfRule>
  </conditionalFormatting>
  <conditionalFormatting sqref="N18 N20">
    <cfRule type="expression" dxfId="114" priority="1">
      <formula>N18=""</formula>
    </cfRule>
  </conditionalFormatting>
  <pageMargins left="0.70866141732283472" right="0.70866141732283472" top="0.74803149606299213" bottom="0.74803149606299213" header="0.31496062992125984" footer="0.31496062992125984"/>
  <pageSetup paperSize="9" firstPageNumber="27" orientation="portrait" useFirstPageNumber="1" r:id="rId1"/>
  <headerFooter>
    <oddFooter>&amp;C&amp;"ＭＳ Ｐ明朝,標準"&amp;A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showGridLines="0" view="pageBreakPreview" zoomScale="110" zoomScaleNormal="100" zoomScaleSheetLayoutView="110" workbookViewId="0">
      <selection activeCell="O8" sqref="O8"/>
    </sheetView>
  </sheetViews>
  <sheetFormatPr defaultRowHeight="13.5" x14ac:dyDescent="0.15"/>
  <cols>
    <col min="1" max="1" width="3.5" style="2" customWidth="1"/>
    <col min="2" max="3" width="4.125" style="2" customWidth="1"/>
    <col min="4" max="4" width="6.875" style="2" bestFit="1" customWidth="1"/>
    <col min="5" max="5" width="11.625" style="2" bestFit="1" customWidth="1"/>
    <col min="6" max="6" width="6.875" style="2" bestFit="1" customWidth="1"/>
    <col min="7" max="7" width="11.625" style="2" bestFit="1" customWidth="1"/>
    <col min="8" max="8" width="6.875" style="2" bestFit="1" customWidth="1"/>
    <col min="9" max="9" width="11.625" style="2" bestFit="1" customWidth="1"/>
    <col min="10" max="10" width="6.875" style="2" bestFit="1" customWidth="1"/>
    <col min="11" max="11" width="11.625" style="2" bestFit="1" customWidth="1"/>
    <col min="12" max="12" width="6.75" style="2" bestFit="1" customWidth="1"/>
    <col min="13" max="13" width="11.25" style="2" bestFit="1" customWidth="1"/>
    <col min="14" max="14" width="9.5" style="2" bestFit="1" customWidth="1"/>
    <col min="15" max="16384" width="9" style="2"/>
  </cols>
  <sheetData>
    <row r="1" spans="1:13" ht="30" customHeight="1" x14ac:dyDescent="0.15">
      <c r="A1" s="168" t="s">
        <v>145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</row>
    <row r="3" spans="1:13" ht="18.75" customHeight="1" x14ac:dyDescent="0.15">
      <c r="A3" s="169" t="s">
        <v>94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</row>
    <row r="4" spans="1:13" x14ac:dyDescent="0.15">
      <c r="J4" s="161"/>
      <c r="K4" s="161"/>
      <c r="L4" s="161" t="s">
        <v>93</v>
      </c>
      <c r="M4" s="161"/>
    </row>
    <row r="5" spans="1:13" ht="18.75" customHeight="1" x14ac:dyDescent="0.15">
      <c r="A5" s="448" t="s">
        <v>1</v>
      </c>
      <c r="B5" s="449"/>
      <c r="C5" s="450"/>
      <c r="D5" s="454" t="s">
        <v>57</v>
      </c>
      <c r="E5" s="455"/>
      <c r="F5" s="456" t="s">
        <v>56</v>
      </c>
      <c r="G5" s="196"/>
      <c r="H5" s="457" t="s">
        <v>126</v>
      </c>
      <c r="I5" s="457"/>
      <c r="J5" s="458" t="s">
        <v>172</v>
      </c>
      <c r="K5" s="458"/>
      <c r="L5" s="459" t="s">
        <v>173</v>
      </c>
      <c r="M5" s="459"/>
    </row>
    <row r="6" spans="1:13" ht="18.75" customHeight="1" x14ac:dyDescent="0.15">
      <c r="A6" s="451"/>
      <c r="B6" s="452"/>
      <c r="C6" s="453"/>
      <c r="D6" s="6" t="s">
        <v>92</v>
      </c>
      <c r="E6" s="6" t="s">
        <v>66</v>
      </c>
      <c r="F6" s="6" t="s">
        <v>92</v>
      </c>
      <c r="G6" s="6" t="s">
        <v>66</v>
      </c>
      <c r="H6" s="6" t="s">
        <v>92</v>
      </c>
      <c r="I6" s="6" t="s">
        <v>66</v>
      </c>
      <c r="J6" s="6" t="s">
        <v>92</v>
      </c>
      <c r="K6" s="6" t="s">
        <v>66</v>
      </c>
      <c r="L6" s="6" t="s">
        <v>92</v>
      </c>
      <c r="M6" s="6" t="s">
        <v>66</v>
      </c>
    </row>
    <row r="7" spans="1:13" ht="34.5" customHeight="1" x14ac:dyDescent="0.15">
      <c r="A7" s="185" t="s">
        <v>18</v>
      </c>
      <c r="B7" s="435" t="s">
        <v>174</v>
      </c>
      <c r="C7" s="436"/>
      <c r="D7" s="113">
        <v>2480</v>
      </c>
      <c r="E7" s="113">
        <v>4960000</v>
      </c>
      <c r="F7" s="35">
        <v>2327</v>
      </c>
      <c r="G7" s="35">
        <v>4654000</v>
      </c>
      <c r="H7" s="35">
        <v>2152</v>
      </c>
      <c r="I7" s="35">
        <v>4304000</v>
      </c>
      <c r="J7" s="35">
        <v>2015</v>
      </c>
      <c r="K7" s="35">
        <v>4030000</v>
      </c>
      <c r="L7" s="35">
        <v>1908</v>
      </c>
      <c r="M7" s="35">
        <v>3816000</v>
      </c>
    </row>
    <row r="8" spans="1:13" ht="34.5" customHeight="1" x14ac:dyDescent="0.15">
      <c r="A8" s="186"/>
      <c r="B8" s="435" t="s">
        <v>175</v>
      </c>
      <c r="C8" s="436"/>
      <c r="D8" s="113">
        <v>291</v>
      </c>
      <c r="E8" s="113">
        <v>582000</v>
      </c>
      <c r="F8" s="35">
        <v>270</v>
      </c>
      <c r="G8" s="35">
        <v>540000</v>
      </c>
      <c r="H8" s="35">
        <v>246</v>
      </c>
      <c r="I8" s="35">
        <v>492000</v>
      </c>
      <c r="J8" s="35">
        <v>241</v>
      </c>
      <c r="K8" s="35">
        <v>482000</v>
      </c>
      <c r="L8" s="35">
        <v>260</v>
      </c>
      <c r="M8" s="35">
        <v>520000</v>
      </c>
    </row>
    <row r="9" spans="1:13" ht="34.5" customHeight="1" x14ac:dyDescent="0.15">
      <c r="A9" s="186"/>
      <c r="B9" s="435" t="s">
        <v>176</v>
      </c>
      <c r="C9" s="436"/>
      <c r="D9" s="113">
        <v>486</v>
      </c>
      <c r="E9" s="113">
        <v>1166400</v>
      </c>
      <c r="F9" s="35">
        <v>501</v>
      </c>
      <c r="G9" s="35">
        <v>1202400</v>
      </c>
      <c r="H9" s="35">
        <v>536</v>
      </c>
      <c r="I9" s="35">
        <v>1286400</v>
      </c>
      <c r="J9" s="35">
        <v>569</v>
      </c>
      <c r="K9" s="35">
        <v>1365600</v>
      </c>
      <c r="L9" s="35">
        <v>600</v>
      </c>
      <c r="M9" s="35">
        <v>1440000</v>
      </c>
    </row>
    <row r="10" spans="1:13" ht="34.5" customHeight="1" x14ac:dyDescent="0.15">
      <c r="A10" s="187"/>
      <c r="B10" s="435" t="s">
        <v>177</v>
      </c>
      <c r="C10" s="436"/>
      <c r="D10" s="113">
        <v>61</v>
      </c>
      <c r="E10" s="113">
        <v>225700</v>
      </c>
      <c r="F10" s="35">
        <v>65</v>
      </c>
      <c r="G10" s="35">
        <v>240500</v>
      </c>
      <c r="H10" s="35">
        <v>65</v>
      </c>
      <c r="I10" s="35">
        <v>240500</v>
      </c>
      <c r="J10" s="35">
        <v>68</v>
      </c>
      <c r="K10" s="35">
        <v>251600</v>
      </c>
      <c r="L10" s="35">
        <v>74</v>
      </c>
      <c r="M10" s="35">
        <v>273800</v>
      </c>
    </row>
    <row r="11" spans="1:13" ht="34.5" customHeight="1" x14ac:dyDescent="0.15">
      <c r="A11" s="445" t="s">
        <v>19</v>
      </c>
      <c r="B11" s="433" t="s">
        <v>91</v>
      </c>
      <c r="C11" s="36" t="s">
        <v>90</v>
      </c>
      <c r="D11" s="113">
        <v>1390</v>
      </c>
      <c r="E11" s="113">
        <v>5004000</v>
      </c>
      <c r="F11" s="35">
        <v>1394</v>
      </c>
      <c r="G11" s="35">
        <v>5018400</v>
      </c>
      <c r="H11" s="35">
        <v>1399</v>
      </c>
      <c r="I11" s="35">
        <v>5036400</v>
      </c>
      <c r="J11" s="35">
        <v>1373</v>
      </c>
      <c r="K11" s="35">
        <v>4942800</v>
      </c>
      <c r="L11" s="35">
        <v>1419</v>
      </c>
      <c r="M11" s="35">
        <v>5108400</v>
      </c>
    </row>
    <row r="12" spans="1:13" ht="34.5" customHeight="1" x14ac:dyDescent="0.15">
      <c r="A12" s="446"/>
      <c r="B12" s="434"/>
      <c r="C12" s="36" t="s">
        <v>89</v>
      </c>
      <c r="D12" s="113">
        <v>3</v>
      </c>
      <c r="E12" s="113">
        <v>10100</v>
      </c>
      <c r="F12" s="35">
        <v>2</v>
      </c>
      <c r="G12" s="35">
        <v>7000</v>
      </c>
      <c r="H12" s="35">
        <v>1</v>
      </c>
      <c r="I12" s="35">
        <v>4600</v>
      </c>
      <c r="J12" s="35">
        <v>1</v>
      </c>
      <c r="K12" s="35">
        <v>4600</v>
      </c>
      <c r="L12" s="35">
        <v>1</v>
      </c>
      <c r="M12" s="35">
        <v>4600</v>
      </c>
    </row>
    <row r="13" spans="1:13" ht="34.5" customHeight="1" x14ac:dyDescent="0.15">
      <c r="A13" s="446"/>
      <c r="B13" s="433" t="s">
        <v>20</v>
      </c>
      <c r="C13" s="36" t="s">
        <v>21</v>
      </c>
      <c r="D13" s="113">
        <v>2</v>
      </c>
      <c r="E13" s="113">
        <v>12400</v>
      </c>
      <c r="F13" s="35">
        <v>2</v>
      </c>
      <c r="G13" s="35">
        <v>13800</v>
      </c>
      <c r="H13" s="35">
        <v>2</v>
      </c>
      <c r="I13" s="35">
        <v>13800</v>
      </c>
      <c r="J13" s="35">
        <v>3</v>
      </c>
      <c r="K13" s="35">
        <v>19300</v>
      </c>
      <c r="L13" s="35">
        <v>2</v>
      </c>
      <c r="M13" s="35">
        <v>12400</v>
      </c>
    </row>
    <row r="14" spans="1:13" ht="34.5" customHeight="1" x14ac:dyDescent="0.15">
      <c r="A14" s="446"/>
      <c r="B14" s="434"/>
      <c r="C14" s="36" t="s">
        <v>22</v>
      </c>
      <c r="D14" s="113">
        <v>44259</v>
      </c>
      <c r="E14" s="113">
        <v>366417300</v>
      </c>
      <c r="F14" s="35">
        <v>44863</v>
      </c>
      <c r="G14" s="35">
        <v>386559900</v>
      </c>
      <c r="H14" s="35">
        <v>45125</v>
      </c>
      <c r="I14" s="35">
        <v>400518800</v>
      </c>
      <c r="J14" s="35">
        <v>45596</v>
      </c>
      <c r="K14" s="35">
        <v>417558000</v>
      </c>
      <c r="L14" s="35">
        <v>46006</v>
      </c>
      <c r="M14" s="35">
        <v>435104700</v>
      </c>
    </row>
    <row r="15" spans="1:13" ht="34.5" customHeight="1" x14ac:dyDescent="0.15">
      <c r="A15" s="446"/>
      <c r="B15" s="433" t="s">
        <v>88</v>
      </c>
      <c r="C15" s="36" t="s">
        <v>21</v>
      </c>
      <c r="D15" s="113">
        <v>214</v>
      </c>
      <c r="E15" s="113">
        <v>715100</v>
      </c>
      <c r="F15" s="35">
        <v>231</v>
      </c>
      <c r="G15" s="35">
        <v>794300</v>
      </c>
      <c r="H15" s="35">
        <v>236</v>
      </c>
      <c r="I15" s="35">
        <v>833000</v>
      </c>
      <c r="J15" s="35">
        <v>225</v>
      </c>
      <c r="K15" s="35">
        <v>804800</v>
      </c>
      <c r="L15" s="35">
        <v>222</v>
      </c>
      <c r="M15" s="35">
        <v>803800</v>
      </c>
    </row>
    <row r="16" spans="1:13" ht="34.5" customHeight="1" x14ac:dyDescent="0.15">
      <c r="A16" s="446"/>
      <c r="B16" s="434"/>
      <c r="C16" s="36" t="s">
        <v>22</v>
      </c>
      <c r="D16" s="113">
        <v>11052</v>
      </c>
      <c r="E16" s="113">
        <v>52238800</v>
      </c>
      <c r="F16" s="35">
        <v>10900</v>
      </c>
      <c r="G16" s="35">
        <v>52369000</v>
      </c>
      <c r="H16" s="35">
        <v>10741</v>
      </c>
      <c r="I16" s="35">
        <v>52472400</v>
      </c>
      <c r="J16" s="35">
        <v>10588</v>
      </c>
      <c r="K16" s="35">
        <v>52499600</v>
      </c>
      <c r="L16" s="35">
        <v>10520</v>
      </c>
      <c r="M16" s="35">
        <v>52688600</v>
      </c>
    </row>
    <row r="17" spans="1:13" ht="30" customHeight="1" x14ac:dyDescent="0.15">
      <c r="A17" s="447"/>
      <c r="B17" s="435" t="s">
        <v>87</v>
      </c>
      <c r="C17" s="436"/>
      <c r="D17" s="113">
        <v>1</v>
      </c>
      <c r="E17" s="113">
        <v>3600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</row>
    <row r="18" spans="1:13" ht="33.75" customHeight="1" x14ac:dyDescent="0.15">
      <c r="A18" s="433" t="s">
        <v>86</v>
      </c>
      <c r="B18" s="435" t="s">
        <v>23</v>
      </c>
      <c r="C18" s="436"/>
      <c r="D18" s="113">
        <v>3077</v>
      </c>
      <c r="E18" s="113">
        <v>7384800</v>
      </c>
      <c r="F18" s="35">
        <v>2976</v>
      </c>
      <c r="G18" s="35">
        <v>7142400</v>
      </c>
      <c r="H18" s="35">
        <v>2847</v>
      </c>
      <c r="I18" s="35">
        <v>6832800</v>
      </c>
      <c r="J18" s="35">
        <v>2750</v>
      </c>
      <c r="K18" s="35">
        <v>6600000</v>
      </c>
      <c r="L18" s="35">
        <v>2652</v>
      </c>
      <c r="M18" s="35">
        <v>6364800</v>
      </c>
    </row>
    <row r="19" spans="1:13" ht="33.75" customHeight="1" x14ac:dyDescent="0.15">
      <c r="A19" s="434"/>
      <c r="B19" s="437" t="s">
        <v>5</v>
      </c>
      <c r="C19" s="438"/>
      <c r="D19" s="113">
        <v>728</v>
      </c>
      <c r="E19" s="113">
        <v>4295200</v>
      </c>
      <c r="F19" s="35">
        <v>753</v>
      </c>
      <c r="G19" s="35">
        <v>4442700</v>
      </c>
      <c r="H19" s="35">
        <v>782</v>
      </c>
      <c r="I19" s="35">
        <v>4613800</v>
      </c>
      <c r="J19" s="35">
        <v>805</v>
      </c>
      <c r="K19" s="35">
        <v>4749500</v>
      </c>
      <c r="L19" s="35">
        <v>831</v>
      </c>
      <c r="M19" s="35">
        <v>4902900</v>
      </c>
    </row>
    <row r="20" spans="1:13" ht="34.5" customHeight="1" x14ac:dyDescent="0.15">
      <c r="A20" s="437" t="s">
        <v>85</v>
      </c>
      <c r="B20" s="439"/>
      <c r="C20" s="438"/>
      <c r="D20" s="113">
        <v>1717</v>
      </c>
      <c r="E20" s="113">
        <v>10302000</v>
      </c>
      <c r="F20" s="35">
        <v>1702</v>
      </c>
      <c r="G20" s="35">
        <v>10212000</v>
      </c>
      <c r="H20" s="35">
        <v>1743</v>
      </c>
      <c r="I20" s="35">
        <v>10458000</v>
      </c>
      <c r="J20" s="35">
        <v>1737</v>
      </c>
      <c r="K20" s="35">
        <v>10422000</v>
      </c>
      <c r="L20" s="35">
        <v>1814</v>
      </c>
      <c r="M20" s="35">
        <v>10884000</v>
      </c>
    </row>
    <row r="21" spans="1:13" ht="34.5" customHeight="1" x14ac:dyDescent="0.15">
      <c r="A21" s="440" t="s">
        <v>3</v>
      </c>
      <c r="B21" s="441"/>
      <c r="C21" s="442"/>
      <c r="D21" s="111">
        <f t="shared" ref="D21:I21" si="0">SUM(D7:D20)</f>
        <v>65761</v>
      </c>
      <c r="E21" s="111">
        <f t="shared" si="0"/>
        <v>453317400</v>
      </c>
      <c r="F21" s="35">
        <f t="shared" si="0"/>
        <v>65986</v>
      </c>
      <c r="G21" s="35">
        <f t="shared" si="0"/>
        <v>473196400</v>
      </c>
      <c r="H21" s="35">
        <f t="shared" si="0"/>
        <v>65875</v>
      </c>
      <c r="I21" s="35">
        <f t="shared" si="0"/>
        <v>487106500</v>
      </c>
      <c r="J21" s="35">
        <f t="shared" ref="J21:K21" si="1">SUM(J7:J20)</f>
        <v>65971</v>
      </c>
      <c r="K21" s="35">
        <f t="shared" si="1"/>
        <v>503729800</v>
      </c>
      <c r="L21" s="35">
        <f>SUM(L7:L20)</f>
        <v>66309</v>
      </c>
      <c r="M21" s="35">
        <f>SUM(M7:M20)</f>
        <v>521924000</v>
      </c>
    </row>
    <row r="22" spans="1:13" ht="29.25" customHeight="1" thickBot="1" x14ac:dyDescent="0.2">
      <c r="A22" s="443" t="s">
        <v>146</v>
      </c>
      <c r="B22" s="444"/>
      <c r="C22" s="165"/>
      <c r="D22" s="88" t="s">
        <v>178</v>
      </c>
      <c r="E22" s="88" t="s">
        <v>178</v>
      </c>
      <c r="F22" s="88" t="s">
        <v>178</v>
      </c>
      <c r="G22" s="88" t="s">
        <v>178</v>
      </c>
      <c r="H22" s="88" t="s">
        <v>178</v>
      </c>
      <c r="I22" s="87">
        <v>3961200</v>
      </c>
      <c r="J22" s="88" t="s">
        <v>178</v>
      </c>
      <c r="K22" s="87">
        <v>13892500</v>
      </c>
      <c r="L22" s="88" t="s">
        <v>178</v>
      </c>
      <c r="M22" s="87">
        <v>17561800</v>
      </c>
    </row>
    <row r="23" spans="1:13" ht="34.5" customHeight="1" thickTop="1" x14ac:dyDescent="0.15">
      <c r="A23" s="430" t="s">
        <v>4</v>
      </c>
      <c r="B23" s="431"/>
      <c r="C23" s="432"/>
      <c r="D23" s="84" t="s">
        <v>178</v>
      </c>
      <c r="E23" s="33">
        <f>E21</f>
        <v>453317400</v>
      </c>
      <c r="F23" s="84" t="s">
        <v>147</v>
      </c>
      <c r="G23" s="33">
        <f>G21</f>
        <v>473196400</v>
      </c>
      <c r="H23" s="84" t="s">
        <v>147</v>
      </c>
      <c r="I23" s="33">
        <f>I21+I22</f>
        <v>491067700</v>
      </c>
      <c r="J23" s="84" t="s">
        <v>147</v>
      </c>
      <c r="K23" s="33">
        <f>K21+K22</f>
        <v>517622300</v>
      </c>
      <c r="L23" s="84" t="s">
        <v>147</v>
      </c>
      <c r="M23" s="33">
        <f>M21+M22</f>
        <v>539485800</v>
      </c>
    </row>
    <row r="24" spans="1:13" ht="22.5" customHeight="1" x14ac:dyDescent="0.15">
      <c r="A24" s="85"/>
      <c r="B24" s="85"/>
      <c r="C24" s="85"/>
      <c r="D24" s="86"/>
      <c r="E24" s="86"/>
      <c r="F24" s="86"/>
      <c r="G24" s="86"/>
      <c r="H24" s="86"/>
      <c r="I24" s="86"/>
      <c r="J24" s="86"/>
      <c r="K24" s="86"/>
      <c r="L24" s="86"/>
      <c r="M24" s="86"/>
    </row>
  </sheetData>
  <sheetProtection selectLockedCells="1"/>
  <mergeCells count="27">
    <mergeCell ref="A1:K1"/>
    <mergeCell ref="A3:K3"/>
    <mergeCell ref="J4:K4"/>
    <mergeCell ref="L4:M4"/>
    <mergeCell ref="A5:C6"/>
    <mergeCell ref="D5:E5"/>
    <mergeCell ref="F5:G5"/>
    <mergeCell ref="H5:I5"/>
    <mergeCell ref="J5:K5"/>
    <mergeCell ref="L5:M5"/>
    <mergeCell ref="A7:A10"/>
    <mergeCell ref="B7:C7"/>
    <mergeCell ref="B8:C8"/>
    <mergeCell ref="B9:C9"/>
    <mergeCell ref="B10:C10"/>
    <mergeCell ref="A11:A17"/>
    <mergeCell ref="B11:B12"/>
    <mergeCell ref="B13:B14"/>
    <mergeCell ref="B15:B16"/>
    <mergeCell ref="B17:C17"/>
    <mergeCell ref="A23:C23"/>
    <mergeCell ref="A18:A19"/>
    <mergeCell ref="B18:C18"/>
    <mergeCell ref="B19:C19"/>
    <mergeCell ref="A20:C20"/>
    <mergeCell ref="A21:C21"/>
    <mergeCell ref="A22:C22"/>
  </mergeCells>
  <phoneticPr fontId="2"/>
  <conditionalFormatting sqref="L5:M5">
    <cfRule type="expression" dxfId="113" priority="9">
      <formula>$J$5=""</formula>
    </cfRule>
  </conditionalFormatting>
  <conditionalFormatting sqref="D7:E20">
    <cfRule type="expression" dxfId="112" priority="8">
      <formula>D7=""</formula>
    </cfRule>
  </conditionalFormatting>
  <conditionalFormatting sqref="D7:E20">
    <cfRule type="expression" dxfId="111" priority="7">
      <formula>D7=""</formula>
    </cfRule>
  </conditionalFormatting>
  <conditionalFormatting sqref="F7:G20">
    <cfRule type="expression" dxfId="110" priority="6">
      <formula>F7=""</formula>
    </cfRule>
  </conditionalFormatting>
  <conditionalFormatting sqref="F7:G20">
    <cfRule type="expression" dxfId="109" priority="5">
      <formula>F7=""</formula>
    </cfRule>
  </conditionalFormatting>
  <conditionalFormatting sqref="H5:I5">
    <cfRule type="expression" dxfId="108" priority="4">
      <formula>$J$5=""</formula>
    </cfRule>
  </conditionalFormatting>
  <conditionalFormatting sqref="J5:K5">
    <cfRule type="expression" dxfId="107" priority="3">
      <formula>$J$5=""</formula>
    </cfRule>
  </conditionalFormatting>
  <conditionalFormatting sqref="D7:E20">
    <cfRule type="expression" dxfId="106" priority="2">
      <formula>D7=""</formula>
    </cfRule>
  </conditionalFormatting>
  <conditionalFormatting sqref="D7:E20">
    <cfRule type="expression" dxfId="105" priority="1">
      <formula>D7=""</formula>
    </cfRule>
  </conditionalFormatting>
  <pageMargins left="0.70866141732283472" right="0.51181102362204722" top="0.74803149606299213" bottom="0.74803149606299213" header="0.31496062992125984" footer="0.31496062992125984"/>
  <pageSetup paperSize="9" scale="88" firstPageNumber="28" orientation="portrait" useFirstPageNumber="1" r:id="rId1"/>
  <headerFooter>
    <oddFooter>&amp;C&amp;"ＭＳ 明朝,標準"&amp;P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8"/>
  <sheetViews>
    <sheetView showGridLines="0" view="pageBreakPreview" zoomScale="115" zoomScaleNormal="100" zoomScaleSheetLayoutView="115" workbookViewId="0">
      <selection activeCell="O8" sqref="O8"/>
    </sheetView>
  </sheetViews>
  <sheetFormatPr defaultRowHeight="13.5" x14ac:dyDescent="0.15"/>
  <cols>
    <col min="1" max="2" width="3.75" style="2" customWidth="1"/>
    <col min="3" max="4" width="7.5" style="2" customWidth="1"/>
    <col min="5" max="5" width="11.875" style="2" customWidth="1"/>
    <col min="6" max="6" width="4.375" style="2" customWidth="1"/>
    <col min="7" max="7" width="10" style="2" customWidth="1"/>
    <col min="8" max="8" width="4.375" style="2" customWidth="1"/>
    <col min="9" max="9" width="10" style="2" customWidth="1"/>
    <col min="10" max="10" width="7.5" style="2" customWidth="1"/>
    <col min="11" max="11" width="11.875" style="2" customWidth="1"/>
    <col min="12" max="16384" width="9" style="2"/>
  </cols>
  <sheetData>
    <row r="1" spans="1:11" ht="22.5" customHeight="1" x14ac:dyDescent="0.15">
      <c r="A1" s="3"/>
      <c r="B1" s="3"/>
      <c r="C1" s="3"/>
      <c r="D1" s="3"/>
      <c r="E1" s="3"/>
      <c r="F1" s="3"/>
      <c r="G1" s="3"/>
      <c r="H1" s="3"/>
      <c r="I1" s="3"/>
    </row>
    <row r="2" spans="1:11" ht="18.75" customHeight="1" x14ac:dyDescent="0.15">
      <c r="A2" s="3"/>
      <c r="B2" s="3"/>
      <c r="C2" s="3"/>
      <c r="D2" s="3"/>
      <c r="E2" s="3"/>
      <c r="F2" s="3"/>
      <c r="G2" s="3"/>
      <c r="H2" s="3"/>
      <c r="I2" s="3"/>
    </row>
    <row r="3" spans="1:11" ht="18.75" customHeight="1" x14ac:dyDescent="0.15">
      <c r="A3" s="413" t="s">
        <v>179</v>
      </c>
      <c r="B3" s="413"/>
      <c r="C3" s="413"/>
      <c r="D3" s="413"/>
      <c r="E3" s="413"/>
      <c r="F3" s="413"/>
      <c r="G3" s="413"/>
      <c r="H3" s="413"/>
      <c r="I3" s="413"/>
      <c r="J3" s="413"/>
      <c r="K3" s="413"/>
    </row>
    <row r="4" spans="1:11" ht="15" customHeight="1" x14ac:dyDescent="0.15">
      <c r="A4" s="3"/>
      <c r="B4" s="3"/>
      <c r="C4" s="3"/>
      <c r="D4" s="3"/>
      <c r="E4" s="3"/>
      <c r="F4" s="3"/>
      <c r="G4" s="3"/>
      <c r="H4" s="3"/>
      <c r="I4" s="3"/>
      <c r="J4" s="161" t="s">
        <v>104</v>
      </c>
      <c r="K4" s="161"/>
    </row>
    <row r="5" spans="1:11" ht="22.5" customHeight="1" x14ac:dyDescent="0.15">
      <c r="A5" s="472" t="s">
        <v>103</v>
      </c>
      <c r="B5" s="472"/>
      <c r="C5" s="472"/>
      <c r="D5" s="472" t="s">
        <v>102</v>
      </c>
      <c r="E5" s="472"/>
      <c r="F5" s="314" t="s">
        <v>101</v>
      </c>
      <c r="G5" s="315"/>
      <c r="H5" s="315"/>
      <c r="I5" s="320"/>
      <c r="J5" s="461" t="s">
        <v>2</v>
      </c>
      <c r="K5" s="461"/>
    </row>
    <row r="6" spans="1:11" ht="22.5" customHeight="1" x14ac:dyDescent="0.15">
      <c r="A6" s="472"/>
      <c r="B6" s="472"/>
      <c r="C6" s="472"/>
      <c r="D6" s="472"/>
      <c r="E6" s="472"/>
      <c r="F6" s="461" t="s">
        <v>100</v>
      </c>
      <c r="G6" s="461"/>
      <c r="H6" s="461" t="s">
        <v>99</v>
      </c>
      <c r="I6" s="461"/>
      <c r="J6" s="461"/>
      <c r="K6" s="461"/>
    </row>
    <row r="7" spans="1:11" ht="33.75" customHeight="1" x14ac:dyDescent="0.15">
      <c r="A7" s="469" t="s">
        <v>18</v>
      </c>
      <c r="B7" s="461" t="s">
        <v>98</v>
      </c>
      <c r="C7" s="461"/>
      <c r="D7" s="40">
        <v>1909</v>
      </c>
      <c r="E7" s="40">
        <v>3818000</v>
      </c>
      <c r="F7" s="39">
        <v>0</v>
      </c>
      <c r="G7" s="39">
        <v>0</v>
      </c>
      <c r="H7" s="39">
        <v>1</v>
      </c>
      <c r="I7" s="39">
        <v>2000</v>
      </c>
      <c r="J7" s="35">
        <v>1908</v>
      </c>
      <c r="K7" s="35">
        <v>3816000</v>
      </c>
    </row>
    <row r="8" spans="1:11" ht="33.75" customHeight="1" x14ac:dyDescent="0.15">
      <c r="A8" s="470"/>
      <c r="B8" s="461" t="s">
        <v>97</v>
      </c>
      <c r="C8" s="461"/>
      <c r="D8" s="40">
        <v>260</v>
      </c>
      <c r="E8" s="40">
        <v>520000</v>
      </c>
      <c r="F8" s="39">
        <v>0</v>
      </c>
      <c r="G8" s="39">
        <v>0</v>
      </c>
      <c r="H8" s="39">
        <v>0</v>
      </c>
      <c r="I8" s="39">
        <v>0</v>
      </c>
      <c r="J8" s="35">
        <v>260</v>
      </c>
      <c r="K8" s="35">
        <v>520000</v>
      </c>
    </row>
    <row r="9" spans="1:11" ht="33.75" customHeight="1" x14ac:dyDescent="0.15">
      <c r="A9" s="470"/>
      <c r="B9" s="461" t="s">
        <v>96</v>
      </c>
      <c r="C9" s="461"/>
      <c r="D9" s="40">
        <v>600</v>
      </c>
      <c r="E9" s="40">
        <v>1440000</v>
      </c>
      <c r="F9" s="39">
        <v>0</v>
      </c>
      <c r="G9" s="39">
        <v>0</v>
      </c>
      <c r="H9" s="39">
        <v>0</v>
      </c>
      <c r="I9" s="39">
        <v>0</v>
      </c>
      <c r="J9" s="35">
        <v>600</v>
      </c>
      <c r="K9" s="35">
        <v>1440000</v>
      </c>
    </row>
    <row r="10" spans="1:11" ht="33.75" customHeight="1" x14ac:dyDescent="0.15">
      <c r="A10" s="471"/>
      <c r="B10" s="332" t="s">
        <v>95</v>
      </c>
      <c r="C10" s="334"/>
      <c r="D10" s="40">
        <v>71</v>
      </c>
      <c r="E10" s="40">
        <v>262700</v>
      </c>
      <c r="F10" s="39">
        <v>3</v>
      </c>
      <c r="G10" s="39">
        <v>11100</v>
      </c>
      <c r="H10" s="39">
        <v>0</v>
      </c>
      <c r="I10" s="39">
        <v>0</v>
      </c>
      <c r="J10" s="35">
        <v>74</v>
      </c>
      <c r="K10" s="35">
        <v>273800</v>
      </c>
    </row>
    <row r="11" spans="1:11" ht="33.75" customHeight="1" x14ac:dyDescent="0.15">
      <c r="A11" s="465" t="s">
        <v>19</v>
      </c>
      <c r="B11" s="468" t="s">
        <v>91</v>
      </c>
      <c r="C11" s="152" t="s">
        <v>90</v>
      </c>
      <c r="D11" s="40">
        <v>1421</v>
      </c>
      <c r="E11" s="40">
        <v>5115600</v>
      </c>
      <c r="F11" s="39">
        <v>0</v>
      </c>
      <c r="G11" s="39">
        <v>0</v>
      </c>
      <c r="H11" s="39">
        <v>2</v>
      </c>
      <c r="I11" s="39">
        <v>7200</v>
      </c>
      <c r="J11" s="35">
        <v>1419</v>
      </c>
      <c r="K11" s="35">
        <v>5108400</v>
      </c>
    </row>
    <row r="12" spans="1:11" ht="33.75" customHeight="1" x14ac:dyDescent="0.15">
      <c r="A12" s="466"/>
      <c r="B12" s="468"/>
      <c r="C12" s="152" t="s">
        <v>89</v>
      </c>
      <c r="D12" s="40">
        <v>1</v>
      </c>
      <c r="E12" s="40">
        <v>4600</v>
      </c>
      <c r="F12" s="39">
        <v>0</v>
      </c>
      <c r="G12" s="39">
        <v>0</v>
      </c>
      <c r="H12" s="39">
        <v>0</v>
      </c>
      <c r="I12" s="39">
        <v>0</v>
      </c>
      <c r="J12" s="35">
        <v>1</v>
      </c>
      <c r="K12" s="35">
        <v>4600</v>
      </c>
    </row>
    <row r="13" spans="1:11" ht="33.75" customHeight="1" x14ac:dyDescent="0.15">
      <c r="A13" s="466"/>
      <c r="B13" s="468" t="s">
        <v>20</v>
      </c>
      <c r="C13" s="152" t="s">
        <v>21</v>
      </c>
      <c r="D13" s="40">
        <v>2</v>
      </c>
      <c r="E13" s="40">
        <v>12400</v>
      </c>
      <c r="F13" s="39">
        <v>0</v>
      </c>
      <c r="G13" s="39">
        <v>0</v>
      </c>
      <c r="H13" s="39">
        <v>0</v>
      </c>
      <c r="I13" s="39">
        <v>0</v>
      </c>
      <c r="J13" s="35">
        <v>2</v>
      </c>
      <c r="K13" s="35">
        <v>12400</v>
      </c>
    </row>
    <row r="14" spans="1:11" ht="33.75" customHeight="1" x14ac:dyDescent="0.15">
      <c r="A14" s="466"/>
      <c r="B14" s="468"/>
      <c r="C14" s="152" t="s">
        <v>22</v>
      </c>
      <c r="D14" s="40">
        <v>46622</v>
      </c>
      <c r="E14" s="40">
        <v>441063300</v>
      </c>
      <c r="F14" s="41">
        <v>1</v>
      </c>
      <c r="G14" s="39">
        <v>12900</v>
      </c>
      <c r="H14" s="39">
        <v>617</v>
      </c>
      <c r="I14" s="39">
        <v>5971500</v>
      </c>
      <c r="J14" s="35">
        <v>46006</v>
      </c>
      <c r="K14" s="35">
        <v>435104700</v>
      </c>
    </row>
    <row r="15" spans="1:11" ht="33.75" customHeight="1" x14ac:dyDescent="0.15">
      <c r="A15" s="466"/>
      <c r="B15" s="468" t="s">
        <v>88</v>
      </c>
      <c r="C15" s="152" t="s">
        <v>21</v>
      </c>
      <c r="D15" s="40">
        <v>222</v>
      </c>
      <c r="E15" s="40">
        <v>803800</v>
      </c>
      <c r="F15" s="39">
        <v>0</v>
      </c>
      <c r="G15" s="39">
        <v>0</v>
      </c>
      <c r="H15" s="39">
        <v>0</v>
      </c>
      <c r="I15" s="39">
        <v>0</v>
      </c>
      <c r="J15" s="35">
        <v>222</v>
      </c>
      <c r="K15" s="35">
        <v>803800</v>
      </c>
    </row>
    <row r="16" spans="1:11" ht="33.75" customHeight="1" x14ac:dyDescent="0.15">
      <c r="A16" s="466"/>
      <c r="B16" s="468"/>
      <c r="C16" s="152" t="s">
        <v>22</v>
      </c>
      <c r="D16" s="40">
        <v>10546</v>
      </c>
      <c r="E16" s="40">
        <v>52818600</v>
      </c>
      <c r="F16" s="39">
        <v>2</v>
      </c>
      <c r="G16" s="39">
        <v>11000</v>
      </c>
      <c r="H16" s="39">
        <v>28</v>
      </c>
      <c r="I16" s="39">
        <v>141000</v>
      </c>
      <c r="J16" s="35">
        <v>10520</v>
      </c>
      <c r="K16" s="35">
        <v>52688600</v>
      </c>
    </row>
    <row r="17" spans="1:11" ht="33.75" customHeight="1" x14ac:dyDescent="0.15">
      <c r="A17" s="467"/>
      <c r="B17" s="464" t="s">
        <v>87</v>
      </c>
      <c r="C17" s="464"/>
      <c r="D17" s="40">
        <v>0</v>
      </c>
      <c r="E17" s="40">
        <v>0</v>
      </c>
      <c r="F17" s="39">
        <v>0</v>
      </c>
      <c r="G17" s="39">
        <v>0</v>
      </c>
      <c r="H17" s="39">
        <v>0</v>
      </c>
      <c r="I17" s="39">
        <v>0</v>
      </c>
      <c r="J17" s="35">
        <v>0</v>
      </c>
      <c r="K17" s="35">
        <v>0</v>
      </c>
    </row>
    <row r="18" spans="1:11" ht="33.75" customHeight="1" x14ac:dyDescent="0.15">
      <c r="A18" s="462" t="s">
        <v>86</v>
      </c>
      <c r="B18" s="464" t="s">
        <v>23</v>
      </c>
      <c r="C18" s="464"/>
      <c r="D18" s="40">
        <v>2652</v>
      </c>
      <c r="E18" s="40">
        <v>6364800</v>
      </c>
      <c r="F18" s="39">
        <v>0</v>
      </c>
      <c r="G18" s="39">
        <v>0</v>
      </c>
      <c r="H18" s="39">
        <v>0</v>
      </c>
      <c r="I18" s="39">
        <v>0</v>
      </c>
      <c r="J18" s="35">
        <v>2652</v>
      </c>
      <c r="K18" s="35">
        <v>6364800</v>
      </c>
    </row>
    <row r="19" spans="1:11" ht="33.75" customHeight="1" x14ac:dyDescent="0.15">
      <c r="A19" s="463"/>
      <c r="B19" s="464" t="s">
        <v>5</v>
      </c>
      <c r="C19" s="464"/>
      <c r="D19" s="40">
        <v>828</v>
      </c>
      <c r="E19" s="40">
        <v>4885200</v>
      </c>
      <c r="F19" s="39">
        <v>3</v>
      </c>
      <c r="G19" s="39">
        <v>17700</v>
      </c>
      <c r="H19" s="39">
        <v>0</v>
      </c>
      <c r="I19" s="39">
        <v>0</v>
      </c>
      <c r="J19" s="35">
        <v>831</v>
      </c>
      <c r="K19" s="35">
        <v>4902900</v>
      </c>
    </row>
    <row r="20" spans="1:11" ht="33.75" customHeight="1" thickBot="1" x14ac:dyDescent="0.2">
      <c r="A20" s="322" t="s">
        <v>85</v>
      </c>
      <c r="B20" s="323"/>
      <c r="C20" s="324"/>
      <c r="D20" s="38">
        <v>1824</v>
      </c>
      <c r="E20" s="38">
        <v>10944000</v>
      </c>
      <c r="F20" s="39">
        <v>1</v>
      </c>
      <c r="G20" s="39">
        <v>6000</v>
      </c>
      <c r="H20" s="37">
        <v>11</v>
      </c>
      <c r="I20" s="37">
        <v>66000</v>
      </c>
      <c r="J20" s="34">
        <v>1814</v>
      </c>
      <c r="K20" s="34">
        <v>10884000</v>
      </c>
    </row>
    <row r="21" spans="1:11" ht="33.75" customHeight="1" thickTop="1" x14ac:dyDescent="0.15">
      <c r="A21" s="460" t="s">
        <v>4</v>
      </c>
      <c r="B21" s="460"/>
      <c r="C21" s="460"/>
      <c r="D21" s="33">
        <f>SUM(D7:D20)</f>
        <v>66958</v>
      </c>
      <c r="E21" s="33">
        <f t="shared" ref="E21:J21" si="0">SUM(E7:E20)</f>
        <v>528053000</v>
      </c>
      <c r="F21" s="33">
        <f t="shared" si="0"/>
        <v>10</v>
      </c>
      <c r="G21" s="33">
        <f t="shared" si="0"/>
        <v>58700</v>
      </c>
      <c r="H21" s="33">
        <f t="shared" si="0"/>
        <v>659</v>
      </c>
      <c r="I21" s="33">
        <f t="shared" si="0"/>
        <v>6187700</v>
      </c>
      <c r="J21" s="33">
        <f t="shared" si="0"/>
        <v>66309</v>
      </c>
      <c r="K21" s="33">
        <f>SUM(K7:K20)</f>
        <v>521924000</v>
      </c>
    </row>
    <row r="22" spans="1:11" x14ac:dyDescent="0.1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</row>
    <row r="23" spans="1:11" x14ac:dyDescent="0.1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</row>
    <row r="24" spans="1:11" x14ac:dyDescent="0.1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</row>
    <row r="25" spans="1:11" x14ac:dyDescent="0.1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</row>
    <row r="26" spans="1:11" x14ac:dyDescent="0.1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</row>
    <row r="27" spans="1:11" x14ac:dyDescent="0.1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</row>
    <row r="28" spans="1:11" x14ac:dyDescent="0.1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</row>
    <row r="29" spans="1:11" x14ac:dyDescent="0.1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</row>
    <row r="30" spans="1:11" x14ac:dyDescent="0.15">
      <c r="A30" s="3"/>
      <c r="B30" s="3"/>
      <c r="C30" s="3"/>
      <c r="D30" s="3"/>
      <c r="E30" s="3"/>
      <c r="F30" s="3"/>
      <c r="G30" s="3"/>
      <c r="H30" s="3"/>
      <c r="I30" s="3"/>
    </row>
    <row r="31" spans="1:11" x14ac:dyDescent="0.15">
      <c r="A31" s="3"/>
      <c r="B31" s="3"/>
      <c r="C31" s="3"/>
      <c r="D31" s="3"/>
      <c r="E31" s="3"/>
      <c r="F31" s="3"/>
      <c r="G31" s="3"/>
      <c r="H31" s="3"/>
      <c r="I31" s="3"/>
    </row>
    <row r="32" spans="1:11" x14ac:dyDescent="0.15">
      <c r="A32" s="3"/>
      <c r="B32" s="3"/>
      <c r="C32" s="3"/>
      <c r="D32" s="3"/>
      <c r="E32" s="3"/>
      <c r="F32" s="3"/>
      <c r="G32" s="3"/>
      <c r="H32" s="3"/>
      <c r="I32" s="3"/>
    </row>
    <row r="33" spans="1:9" x14ac:dyDescent="0.15">
      <c r="A33" s="3"/>
      <c r="B33" s="3"/>
      <c r="C33" s="3"/>
      <c r="D33" s="3"/>
      <c r="E33" s="3"/>
      <c r="F33" s="3"/>
      <c r="G33" s="3"/>
      <c r="H33" s="3"/>
      <c r="I33" s="3"/>
    </row>
    <row r="34" spans="1:9" x14ac:dyDescent="0.15">
      <c r="A34" s="3"/>
      <c r="B34" s="3"/>
      <c r="C34" s="3"/>
      <c r="D34" s="3"/>
      <c r="E34" s="3"/>
      <c r="F34" s="3"/>
      <c r="G34" s="3"/>
      <c r="H34" s="3"/>
      <c r="I34" s="3"/>
    </row>
    <row r="35" spans="1:9" x14ac:dyDescent="0.15">
      <c r="A35" s="3"/>
      <c r="B35" s="3"/>
      <c r="C35" s="3"/>
      <c r="D35" s="3"/>
      <c r="E35" s="3"/>
      <c r="F35" s="3"/>
      <c r="G35" s="3"/>
      <c r="H35" s="3"/>
      <c r="I35" s="3"/>
    </row>
    <row r="36" spans="1:9" x14ac:dyDescent="0.15">
      <c r="A36" s="3"/>
      <c r="B36" s="3"/>
      <c r="C36" s="3"/>
      <c r="D36" s="3"/>
      <c r="E36" s="3"/>
      <c r="F36" s="3"/>
      <c r="G36" s="3"/>
      <c r="H36" s="3"/>
      <c r="I36" s="3"/>
    </row>
    <row r="37" spans="1:9" x14ac:dyDescent="0.15">
      <c r="A37" s="3"/>
      <c r="B37" s="3"/>
      <c r="C37" s="3"/>
      <c r="D37" s="3"/>
      <c r="E37" s="3"/>
      <c r="F37" s="3"/>
      <c r="G37" s="3"/>
      <c r="H37" s="3"/>
      <c r="I37" s="3"/>
    </row>
    <row r="38" spans="1:9" x14ac:dyDescent="0.15">
      <c r="A38" s="3"/>
      <c r="B38" s="3"/>
      <c r="C38" s="3"/>
      <c r="D38" s="3"/>
      <c r="E38" s="3"/>
      <c r="F38" s="3"/>
      <c r="G38" s="3"/>
      <c r="H38" s="3"/>
      <c r="I38" s="3"/>
    </row>
    <row r="39" spans="1:9" x14ac:dyDescent="0.15">
      <c r="A39" s="3"/>
      <c r="B39" s="3"/>
      <c r="C39" s="3"/>
      <c r="D39" s="3"/>
      <c r="E39" s="3"/>
      <c r="F39" s="3"/>
      <c r="G39" s="3"/>
      <c r="H39" s="3"/>
      <c r="I39" s="3"/>
    </row>
    <row r="40" spans="1:9" x14ac:dyDescent="0.15">
      <c r="A40" s="3"/>
      <c r="B40" s="3"/>
      <c r="C40" s="3"/>
      <c r="D40" s="3"/>
      <c r="E40" s="3"/>
      <c r="F40" s="3"/>
      <c r="G40" s="3"/>
      <c r="H40" s="3"/>
      <c r="I40" s="3"/>
    </row>
    <row r="41" spans="1:9" x14ac:dyDescent="0.15">
      <c r="A41" s="3"/>
      <c r="B41" s="3"/>
      <c r="C41" s="3"/>
      <c r="D41" s="3"/>
      <c r="E41" s="3"/>
      <c r="F41" s="3"/>
      <c r="G41" s="3"/>
      <c r="H41" s="3"/>
      <c r="I41" s="3"/>
    </row>
    <row r="42" spans="1:9" x14ac:dyDescent="0.15">
      <c r="A42" s="3"/>
      <c r="B42" s="3"/>
      <c r="C42" s="3"/>
      <c r="D42" s="3"/>
      <c r="E42" s="3"/>
      <c r="F42" s="3"/>
      <c r="G42" s="3"/>
      <c r="H42" s="3"/>
      <c r="I42" s="3"/>
    </row>
    <row r="43" spans="1:9" x14ac:dyDescent="0.15">
      <c r="A43" s="3"/>
      <c r="B43" s="3"/>
      <c r="C43" s="3"/>
      <c r="D43" s="3"/>
      <c r="E43" s="3"/>
      <c r="F43" s="3"/>
      <c r="G43" s="3"/>
      <c r="H43" s="3"/>
      <c r="I43" s="3"/>
    </row>
    <row r="44" spans="1:9" x14ac:dyDescent="0.15">
      <c r="A44" s="3"/>
      <c r="B44" s="3"/>
      <c r="C44" s="3"/>
      <c r="D44" s="3"/>
      <c r="E44" s="3"/>
      <c r="F44" s="3"/>
      <c r="G44" s="3"/>
      <c r="H44" s="3"/>
      <c r="I44" s="3"/>
    </row>
    <row r="45" spans="1:9" x14ac:dyDescent="0.15">
      <c r="A45" s="3"/>
      <c r="B45" s="3"/>
      <c r="C45" s="3"/>
      <c r="D45" s="3"/>
      <c r="E45" s="3"/>
      <c r="F45" s="3"/>
      <c r="G45" s="3"/>
      <c r="H45" s="3"/>
      <c r="I45" s="3"/>
    </row>
    <row r="46" spans="1:9" x14ac:dyDescent="0.15">
      <c r="A46" s="3"/>
      <c r="B46" s="3"/>
      <c r="C46" s="3"/>
      <c r="D46" s="3"/>
      <c r="E46" s="3"/>
      <c r="F46" s="3"/>
      <c r="G46" s="3"/>
      <c r="H46" s="3"/>
      <c r="I46" s="3"/>
    </row>
    <row r="47" spans="1:9" x14ac:dyDescent="0.15">
      <c r="A47" s="3"/>
      <c r="B47" s="3"/>
      <c r="C47" s="3"/>
      <c r="D47" s="3"/>
      <c r="E47" s="3"/>
      <c r="F47" s="3"/>
      <c r="G47" s="3"/>
      <c r="H47" s="3"/>
      <c r="I47" s="3"/>
    </row>
    <row r="48" spans="1:9" x14ac:dyDescent="0.15">
      <c r="A48" s="3"/>
      <c r="B48" s="3"/>
      <c r="C48" s="3"/>
      <c r="D48" s="3"/>
      <c r="E48" s="3"/>
      <c r="F48" s="3"/>
      <c r="G48" s="3"/>
      <c r="H48" s="3"/>
      <c r="I48" s="3"/>
    </row>
    <row r="49" spans="1:9" x14ac:dyDescent="0.15">
      <c r="A49" s="3"/>
      <c r="B49" s="3"/>
      <c r="C49" s="3"/>
      <c r="D49" s="3"/>
      <c r="E49" s="3"/>
      <c r="F49" s="3"/>
      <c r="G49" s="3"/>
      <c r="H49" s="3"/>
      <c r="I49" s="3"/>
    </row>
    <row r="50" spans="1:9" x14ac:dyDescent="0.15">
      <c r="A50" s="3"/>
      <c r="B50" s="3"/>
      <c r="C50" s="3"/>
      <c r="D50" s="3"/>
      <c r="E50" s="3"/>
      <c r="F50" s="3"/>
      <c r="G50" s="3"/>
      <c r="H50" s="3"/>
      <c r="I50" s="3"/>
    </row>
    <row r="51" spans="1:9" x14ac:dyDescent="0.15">
      <c r="A51" s="3"/>
      <c r="B51" s="3"/>
      <c r="C51" s="3"/>
      <c r="D51" s="3"/>
      <c r="E51" s="3"/>
      <c r="F51" s="3"/>
      <c r="G51" s="3"/>
      <c r="H51" s="3"/>
      <c r="I51" s="3"/>
    </row>
    <row r="52" spans="1:9" x14ac:dyDescent="0.15">
      <c r="A52" s="3"/>
      <c r="B52" s="3"/>
      <c r="C52" s="3"/>
      <c r="D52" s="3"/>
      <c r="E52" s="3"/>
      <c r="F52" s="3"/>
      <c r="G52" s="3"/>
      <c r="H52" s="3"/>
      <c r="I52" s="3"/>
    </row>
    <row r="53" spans="1:9" x14ac:dyDescent="0.15">
      <c r="A53" s="3"/>
      <c r="B53" s="3"/>
      <c r="C53" s="3"/>
      <c r="D53" s="3"/>
      <c r="E53" s="3"/>
      <c r="F53" s="3"/>
      <c r="G53" s="3"/>
      <c r="H53" s="3"/>
      <c r="I53" s="3"/>
    </row>
    <row r="54" spans="1:9" x14ac:dyDescent="0.15">
      <c r="A54" s="3"/>
      <c r="B54" s="3"/>
      <c r="C54" s="3"/>
      <c r="D54" s="3"/>
      <c r="E54" s="3"/>
      <c r="F54" s="3"/>
      <c r="G54" s="3"/>
      <c r="H54" s="3"/>
      <c r="I54" s="3"/>
    </row>
    <row r="55" spans="1:9" x14ac:dyDescent="0.15">
      <c r="A55" s="3"/>
      <c r="B55" s="3"/>
      <c r="C55" s="3"/>
      <c r="D55" s="3"/>
      <c r="E55" s="3"/>
      <c r="F55" s="3"/>
      <c r="G55" s="3"/>
      <c r="H55" s="3"/>
      <c r="I55" s="3"/>
    </row>
    <row r="56" spans="1:9" x14ac:dyDescent="0.15">
      <c r="A56" s="3"/>
      <c r="B56" s="3"/>
      <c r="C56" s="3"/>
      <c r="D56" s="3"/>
      <c r="E56" s="3"/>
      <c r="F56" s="3"/>
      <c r="G56" s="3"/>
      <c r="H56" s="3"/>
      <c r="I56" s="3"/>
    </row>
    <row r="57" spans="1:9" x14ac:dyDescent="0.15">
      <c r="A57" s="3"/>
      <c r="B57" s="3"/>
      <c r="C57" s="3"/>
      <c r="D57" s="3"/>
      <c r="E57" s="3"/>
      <c r="F57" s="3"/>
      <c r="G57" s="3"/>
      <c r="H57" s="3"/>
      <c r="I57" s="3"/>
    </row>
    <row r="58" spans="1:9" x14ac:dyDescent="0.15">
      <c r="A58" s="3"/>
      <c r="B58" s="3"/>
      <c r="C58" s="3"/>
      <c r="D58" s="3"/>
      <c r="E58" s="3"/>
      <c r="F58" s="3"/>
      <c r="G58" s="3"/>
      <c r="H58" s="3"/>
      <c r="I58" s="3"/>
    </row>
    <row r="59" spans="1:9" x14ac:dyDescent="0.15">
      <c r="A59" s="3"/>
      <c r="B59" s="3"/>
      <c r="C59" s="3"/>
      <c r="D59" s="3"/>
      <c r="E59" s="3"/>
      <c r="F59" s="3"/>
      <c r="G59" s="3"/>
      <c r="H59" s="3"/>
      <c r="I59" s="3"/>
    </row>
    <row r="60" spans="1:9" x14ac:dyDescent="0.15">
      <c r="A60" s="3"/>
      <c r="B60" s="3"/>
      <c r="C60" s="3"/>
      <c r="D60" s="3"/>
      <c r="E60" s="3"/>
      <c r="F60" s="3"/>
      <c r="G60" s="3"/>
      <c r="H60" s="3"/>
      <c r="I60" s="3"/>
    </row>
    <row r="61" spans="1:9" x14ac:dyDescent="0.15">
      <c r="A61" s="3"/>
      <c r="B61" s="3"/>
      <c r="C61" s="3"/>
      <c r="D61" s="3"/>
      <c r="E61" s="3"/>
      <c r="F61" s="3"/>
      <c r="G61" s="3"/>
      <c r="H61" s="3"/>
      <c r="I61" s="3"/>
    </row>
    <row r="62" spans="1:9" x14ac:dyDescent="0.15">
      <c r="A62" s="3"/>
      <c r="B62" s="3"/>
      <c r="C62" s="3"/>
      <c r="D62" s="3"/>
      <c r="E62" s="3"/>
      <c r="F62" s="3"/>
      <c r="G62" s="3"/>
      <c r="H62" s="3"/>
      <c r="I62" s="3"/>
    </row>
    <row r="63" spans="1:9" x14ac:dyDescent="0.15">
      <c r="A63" s="3"/>
      <c r="B63" s="3"/>
      <c r="C63" s="3"/>
      <c r="D63" s="3"/>
      <c r="E63" s="3"/>
      <c r="F63" s="3"/>
      <c r="G63" s="3"/>
      <c r="H63" s="3"/>
      <c r="I63" s="3"/>
    </row>
    <row r="64" spans="1:9" x14ac:dyDescent="0.15">
      <c r="A64" s="3"/>
      <c r="B64" s="3"/>
      <c r="C64" s="3"/>
      <c r="D64" s="3"/>
      <c r="E64" s="3"/>
      <c r="F64" s="3"/>
      <c r="G64" s="3"/>
      <c r="H64" s="3"/>
      <c r="I64" s="3"/>
    </row>
    <row r="65" spans="1:9" x14ac:dyDescent="0.15">
      <c r="A65" s="3"/>
      <c r="B65" s="3"/>
      <c r="C65" s="3"/>
      <c r="D65" s="3"/>
      <c r="E65" s="3"/>
      <c r="F65" s="3"/>
      <c r="G65" s="3"/>
      <c r="H65" s="3"/>
      <c r="I65" s="3"/>
    </row>
    <row r="66" spans="1:9" x14ac:dyDescent="0.15">
      <c r="A66" s="3"/>
      <c r="B66" s="3"/>
      <c r="C66" s="3"/>
      <c r="D66" s="3"/>
      <c r="E66" s="3"/>
      <c r="F66" s="3"/>
      <c r="G66" s="3"/>
      <c r="H66" s="3"/>
      <c r="I66" s="3"/>
    </row>
    <row r="67" spans="1:9" x14ac:dyDescent="0.15">
      <c r="A67" s="3"/>
      <c r="B67" s="3"/>
      <c r="C67" s="3"/>
      <c r="D67" s="3"/>
      <c r="E67" s="3"/>
      <c r="F67" s="3"/>
      <c r="G67" s="3"/>
      <c r="H67" s="3"/>
      <c r="I67" s="3"/>
    </row>
    <row r="68" spans="1:9" x14ac:dyDescent="0.15">
      <c r="A68" s="3"/>
      <c r="B68" s="3"/>
      <c r="C68" s="3"/>
      <c r="D68" s="3"/>
      <c r="E68" s="3"/>
      <c r="F68" s="3"/>
      <c r="G68" s="3"/>
      <c r="H68" s="3"/>
      <c r="I68" s="3"/>
    </row>
    <row r="69" spans="1:9" x14ac:dyDescent="0.15">
      <c r="A69" s="3"/>
      <c r="B69" s="3"/>
      <c r="C69" s="3"/>
      <c r="D69" s="3"/>
      <c r="E69" s="3"/>
      <c r="F69" s="3"/>
      <c r="G69" s="3"/>
      <c r="H69" s="3"/>
      <c r="I69" s="3"/>
    </row>
    <row r="70" spans="1:9" x14ac:dyDescent="0.15">
      <c r="A70" s="3"/>
      <c r="B70" s="3"/>
      <c r="C70" s="3"/>
      <c r="D70" s="3"/>
      <c r="E70" s="3"/>
      <c r="F70" s="3"/>
      <c r="G70" s="3"/>
      <c r="H70" s="3"/>
      <c r="I70" s="3"/>
    </row>
    <row r="71" spans="1:9" x14ac:dyDescent="0.15">
      <c r="A71" s="3"/>
      <c r="B71" s="3"/>
      <c r="C71" s="3"/>
      <c r="D71" s="3"/>
      <c r="E71" s="3"/>
      <c r="F71" s="3"/>
      <c r="G71" s="3"/>
      <c r="H71" s="3"/>
      <c r="I71" s="3"/>
    </row>
    <row r="72" spans="1:9" x14ac:dyDescent="0.15">
      <c r="A72" s="3"/>
      <c r="B72" s="3"/>
      <c r="C72" s="3"/>
      <c r="D72" s="3"/>
      <c r="E72" s="3"/>
      <c r="F72" s="3"/>
      <c r="G72" s="3"/>
      <c r="H72" s="3"/>
      <c r="I72" s="3"/>
    </row>
    <row r="73" spans="1:9" x14ac:dyDescent="0.15">
      <c r="A73" s="3"/>
      <c r="B73" s="3"/>
      <c r="C73" s="3"/>
      <c r="D73" s="3"/>
      <c r="E73" s="3"/>
      <c r="F73" s="3"/>
      <c r="G73" s="3"/>
      <c r="H73" s="3"/>
      <c r="I73" s="3"/>
    </row>
    <row r="74" spans="1:9" x14ac:dyDescent="0.15">
      <c r="A74" s="3"/>
      <c r="B74" s="3"/>
      <c r="C74" s="3"/>
      <c r="D74" s="3"/>
      <c r="E74" s="3"/>
      <c r="F74" s="3"/>
      <c r="G74" s="3"/>
      <c r="H74" s="3"/>
      <c r="I74" s="3"/>
    </row>
    <row r="75" spans="1:9" x14ac:dyDescent="0.15">
      <c r="A75" s="3"/>
      <c r="B75" s="3"/>
      <c r="C75" s="3"/>
      <c r="D75" s="3"/>
      <c r="E75" s="3"/>
      <c r="F75" s="3"/>
      <c r="G75" s="3"/>
      <c r="H75" s="3"/>
      <c r="I75" s="3"/>
    </row>
    <row r="76" spans="1:9" x14ac:dyDescent="0.15">
      <c r="A76" s="3"/>
      <c r="B76" s="3"/>
      <c r="C76" s="3"/>
      <c r="D76" s="3"/>
      <c r="E76" s="3"/>
      <c r="F76" s="3"/>
      <c r="G76" s="3"/>
      <c r="H76" s="3"/>
      <c r="I76" s="3"/>
    </row>
    <row r="77" spans="1:9" x14ac:dyDescent="0.15">
      <c r="A77" s="3"/>
      <c r="B77" s="3"/>
      <c r="C77" s="3"/>
      <c r="D77" s="3"/>
      <c r="E77" s="3"/>
      <c r="F77" s="3"/>
      <c r="G77" s="3"/>
      <c r="H77" s="3"/>
      <c r="I77" s="3"/>
    </row>
    <row r="78" spans="1:9" x14ac:dyDescent="0.15">
      <c r="A78" s="3"/>
      <c r="B78" s="3"/>
      <c r="C78" s="3"/>
      <c r="D78" s="3"/>
      <c r="E78" s="3"/>
      <c r="F78" s="3"/>
      <c r="G78" s="3"/>
      <c r="H78" s="3"/>
      <c r="I78" s="3"/>
    </row>
    <row r="79" spans="1:9" x14ac:dyDescent="0.15">
      <c r="A79" s="3"/>
      <c r="B79" s="3"/>
      <c r="C79" s="3"/>
      <c r="D79" s="3"/>
      <c r="E79" s="3"/>
      <c r="F79" s="3"/>
      <c r="G79" s="3"/>
      <c r="H79" s="3"/>
      <c r="I79" s="3"/>
    </row>
    <row r="80" spans="1:9" x14ac:dyDescent="0.15">
      <c r="A80" s="3"/>
      <c r="B80" s="3"/>
      <c r="C80" s="3"/>
      <c r="D80" s="3"/>
      <c r="E80" s="3"/>
      <c r="F80" s="3"/>
      <c r="G80" s="3"/>
      <c r="H80" s="3"/>
      <c r="I80" s="3"/>
    </row>
    <row r="81" spans="1:9" x14ac:dyDescent="0.15">
      <c r="A81" s="3"/>
      <c r="B81" s="3"/>
      <c r="C81" s="3"/>
      <c r="D81" s="3"/>
      <c r="E81" s="3"/>
      <c r="F81" s="3"/>
      <c r="G81" s="3"/>
      <c r="H81" s="3"/>
      <c r="I81" s="3"/>
    </row>
    <row r="82" spans="1:9" x14ac:dyDescent="0.15">
      <c r="A82" s="3"/>
      <c r="B82" s="3"/>
      <c r="C82" s="3"/>
      <c r="D82" s="3"/>
      <c r="E82" s="3"/>
      <c r="F82" s="3"/>
      <c r="G82" s="3"/>
      <c r="H82" s="3"/>
      <c r="I82" s="3"/>
    </row>
    <row r="83" spans="1:9" x14ac:dyDescent="0.15">
      <c r="A83" s="3"/>
      <c r="B83" s="3"/>
      <c r="C83" s="3"/>
      <c r="D83" s="3"/>
      <c r="E83" s="3"/>
      <c r="F83" s="3"/>
      <c r="G83" s="3"/>
      <c r="H83" s="3"/>
      <c r="I83" s="3"/>
    </row>
    <row r="84" spans="1:9" x14ac:dyDescent="0.15">
      <c r="A84" s="3"/>
      <c r="B84" s="3"/>
      <c r="C84" s="3"/>
      <c r="D84" s="3"/>
      <c r="E84" s="3"/>
      <c r="F84" s="3"/>
      <c r="G84" s="3"/>
      <c r="H84" s="3"/>
      <c r="I84" s="3"/>
    </row>
    <row r="85" spans="1:9" x14ac:dyDescent="0.15">
      <c r="A85" s="3"/>
      <c r="B85" s="3"/>
      <c r="C85" s="3"/>
      <c r="D85" s="3"/>
      <c r="E85" s="3"/>
      <c r="F85" s="3"/>
      <c r="G85" s="3"/>
      <c r="H85" s="3"/>
      <c r="I85" s="3"/>
    </row>
    <row r="86" spans="1:9" x14ac:dyDescent="0.15">
      <c r="A86" s="3"/>
      <c r="B86" s="3"/>
      <c r="C86" s="3"/>
      <c r="D86" s="3"/>
      <c r="E86" s="3"/>
      <c r="F86" s="3"/>
      <c r="G86" s="3"/>
      <c r="H86" s="3"/>
      <c r="I86" s="3"/>
    </row>
    <row r="87" spans="1:9" x14ac:dyDescent="0.15">
      <c r="A87" s="3"/>
      <c r="B87" s="3"/>
      <c r="C87" s="3"/>
      <c r="D87" s="3"/>
      <c r="E87" s="3"/>
      <c r="F87" s="3"/>
      <c r="G87" s="3"/>
      <c r="H87" s="3"/>
      <c r="I87" s="3"/>
    </row>
    <row r="88" spans="1:9" x14ac:dyDescent="0.15">
      <c r="A88" s="3"/>
      <c r="B88" s="3"/>
      <c r="C88" s="3"/>
      <c r="D88" s="3"/>
      <c r="E88" s="3"/>
      <c r="F88" s="3"/>
      <c r="G88" s="3"/>
      <c r="H88" s="3"/>
      <c r="I88" s="3"/>
    </row>
    <row r="89" spans="1:9" x14ac:dyDescent="0.15">
      <c r="A89" s="3"/>
      <c r="B89" s="3"/>
      <c r="C89" s="3"/>
      <c r="D89" s="3"/>
      <c r="E89" s="3"/>
      <c r="F89" s="3"/>
      <c r="G89" s="3"/>
      <c r="H89" s="3"/>
      <c r="I89" s="3"/>
    </row>
    <row r="90" spans="1:9" x14ac:dyDescent="0.15">
      <c r="A90" s="3"/>
      <c r="B90" s="3"/>
      <c r="C90" s="3"/>
      <c r="D90" s="3"/>
      <c r="E90" s="3"/>
      <c r="F90" s="3"/>
      <c r="G90" s="3"/>
      <c r="H90" s="3"/>
      <c r="I90" s="3"/>
    </row>
    <row r="91" spans="1:9" x14ac:dyDescent="0.15">
      <c r="A91" s="3"/>
      <c r="B91" s="3"/>
      <c r="C91" s="3"/>
      <c r="D91" s="3"/>
      <c r="E91" s="3"/>
      <c r="F91" s="3"/>
      <c r="G91" s="3"/>
      <c r="H91" s="3"/>
      <c r="I91" s="3"/>
    </row>
    <row r="92" spans="1:9" x14ac:dyDescent="0.15">
      <c r="A92" s="3"/>
      <c r="B92" s="3"/>
      <c r="C92" s="3"/>
      <c r="D92" s="3"/>
      <c r="E92" s="3"/>
      <c r="F92" s="3"/>
      <c r="G92" s="3"/>
      <c r="H92" s="3"/>
      <c r="I92" s="3"/>
    </row>
    <row r="93" spans="1:9" x14ac:dyDescent="0.15">
      <c r="A93" s="3"/>
      <c r="B93" s="3"/>
      <c r="C93" s="3"/>
      <c r="D93" s="3"/>
      <c r="E93" s="3"/>
      <c r="F93" s="3"/>
      <c r="G93" s="3"/>
      <c r="H93" s="3"/>
      <c r="I93" s="3"/>
    </row>
    <row r="94" spans="1:9" x14ac:dyDescent="0.15">
      <c r="A94" s="3"/>
      <c r="B94" s="3"/>
      <c r="C94" s="3"/>
      <c r="D94" s="3"/>
      <c r="E94" s="3"/>
      <c r="F94" s="3"/>
      <c r="G94" s="3"/>
      <c r="H94" s="3"/>
      <c r="I94" s="3"/>
    </row>
    <row r="95" spans="1:9" x14ac:dyDescent="0.15">
      <c r="A95" s="3"/>
      <c r="B95" s="3"/>
      <c r="C95" s="3"/>
      <c r="D95" s="3"/>
      <c r="E95" s="3"/>
      <c r="F95" s="3"/>
      <c r="G95" s="3"/>
      <c r="H95" s="3"/>
      <c r="I95" s="3"/>
    </row>
    <row r="96" spans="1:9" x14ac:dyDescent="0.15">
      <c r="A96" s="3"/>
      <c r="B96" s="3"/>
      <c r="C96" s="3"/>
      <c r="D96" s="3"/>
      <c r="E96" s="3"/>
      <c r="F96" s="3"/>
      <c r="G96" s="3"/>
      <c r="H96" s="3"/>
      <c r="I96" s="3"/>
    </row>
    <row r="97" spans="1:9" x14ac:dyDescent="0.15">
      <c r="A97" s="3"/>
      <c r="B97" s="3"/>
      <c r="C97" s="3"/>
      <c r="D97" s="3"/>
      <c r="E97" s="3"/>
      <c r="F97" s="3"/>
      <c r="G97" s="3"/>
      <c r="H97" s="3"/>
      <c r="I97" s="3"/>
    </row>
    <row r="98" spans="1:9" x14ac:dyDescent="0.15">
      <c r="A98" s="3"/>
      <c r="B98" s="3"/>
      <c r="C98" s="3"/>
      <c r="D98" s="3"/>
      <c r="E98" s="3"/>
      <c r="F98" s="3"/>
      <c r="G98" s="3"/>
      <c r="H98" s="3"/>
      <c r="I98" s="3"/>
    </row>
    <row r="99" spans="1:9" x14ac:dyDescent="0.15">
      <c r="A99" s="3"/>
      <c r="B99" s="3"/>
      <c r="C99" s="3"/>
      <c r="D99" s="3"/>
      <c r="E99" s="3"/>
      <c r="F99" s="3"/>
      <c r="G99" s="3"/>
      <c r="H99" s="3"/>
      <c r="I99" s="3"/>
    </row>
    <row r="100" spans="1:9" x14ac:dyDescent="0.15">
      <c r="A100" s="3"/>
      <c r="B100" s="3"/>
      <c r="C100" s="3"/>
      <c r="D100" s="3"/>
      <c r="E100" s="3"/>
      <c r="F100" s="3"/>
      <c r="G100" s="3"/>
      <c r="H100" s="3"/>
      <c r="I100" s="3"/>
    </row>
    <row r="101" spans="1:9" x14ac:dyDescent="0.15">
      <c r="A101" s="3"/>
      <c r="B101" s="3"/>
      <c r="C101" s="3"/>
      <c r="D101" s="3"/>
      <c r="E101" s="3"/>
      <c r="F101" s="3"/>
      <c r="G101" s="3"/>
      <c r="H101" s="3"/>
      <c r="I101" s="3"/>
    </row>
    <row r="102" spans="1:9" x14ac:dyDescent="0.15">
      <c r="A102" s="3"/>
      <c r="B102" s="3"/>
      <c r="C102" s="3"/>
      <c r="D102" s="3"/>
      <c r="E102" s="3"/>
      <c r="F102" s="3"/>
      <c r="G102" s="3"/>
      <c r="H102" s="3"/>
      <c r="I102" s="3"/>
    </row>
    <row r="103" spans="1:9" x14ac:dyDescent="0.15">
      <c r="A103" s="3"/>
      <c r="B103" s="3"/>
      <c r="C103" s="3"/>
      <c r="D103" s="3"/>
      <c r="E103" s="3"/>
      <c r="F103" s="3"/>
      <c r="G103" s="3"/>
      <c r="H103" s="3"/>
      <c r="I103" s="3"/>
    </row>
    <row r="104" spans="1:9" x14ac:dyDescent="0.15">
      <c r="A104" s="3"/>
      <c r="B104" s="3"/>
      <c r="C104" s="3"/>
      <c r="D104" s="3"/>
      <c r="E104" s="3"/>
      <c r="F104" s="3"/>
      <c r="G104" s="3"/>
      <c r="H104" s="3"/>
      <c r="I104" s="3"/>
    </row>
    <row r="105" spans="1:9" x14ac:dyDescent="0.15">
      <c r="A105" s="3"/>
      <c r="B105" s="3"/>
      <c r="C105" s="3"/>
      <c r="D105" s="3"/>
      <c r="E105" s="3"/>
      <c r="F105" s="3"/>
      <c r="G105" s="3"/>
      <c r="H105" s="3"/>
      <c r="I105" s="3"/>
    </row>
    <row r="106" spans="1:9" x14ac:dyDescent="0.15">
      <c r="A106" s="3"/>
      <c r="B106" s="3"/>
      <c r="C106" s="3"/>
      <c r="D106" s="3"/>
      <c r="E106" s="3"/>
      <c r="F106" s="3"/>
      <c r="G106" s="3"/>
      <c r="H106" s="3"/>
      <c r="I106" s="3"/>
    </row>
    <row r="107" spans="1:9" x14ac:dyDescent="0.15">
      <c r="A107" s="3"/>
      <c r="B107" s="3"/>
      <c r="C107" s="3"/>
      <c r="D107" s="3"/>
      <c r="E107" s="3"/>
      <c r="F107" s="3"/>
      <c r="G107" s="3"/>
      <c r="H107" s="3"/>
      <c r="I107" s="3"/>
    </row>
    <row r="108" spans="1:9" x14ac:dyDescent="0.15">
      <c r="A108" s="3"/>
      <c r="B108" s="3"/>
      <c r="C108" s="3"/>
      <c r="D108" s="3"/>
      <c r="E108" s="3"/>
      <c r="F108" s="3"/>
      <c r="G108" s="3"/>
      <c r="H108" s="3"/>
      <c r="I108" s="3"/>
    </row>
    <row r="109" spans="1:9" x14ac:dyDescent="0.15">
      <c r="A109" s="3"/>
      <c r="B109" s="3"/>
      <c r="C109" s="3"/>
      <c r="D109" s="3"/>
      <c r="E109" s="3"/>
      <c r="F109" s="3"/>
      <c r="G109" s="3"/>
      <c r="H109" s="3"/>
      <c r="I109" s="3"/>
    </row>
    <row r="110" spans="1:9" x14ac:dyDescent="0.15">
      <c r="A110" s="3"/>
      <c r="B110" s="3"/>
      <c r="C110" s="3"/>
      <c r="D110" s="3"/>
      <c r="E110" s="3"/>
      <c r="F110" s="3"/>
      <c r="G110" s="3"/>
      <c r="H110" s="3"/>
      <c r="I110" s="3"/>
    </row>
    <row r="111" spans="1:9" x14ac:dyDescent="0.15">
      <c r="A111" s="3"/>
      <c r="B111" s="3"/>
      <c r="C111" s="3"/>
      <c r="D111" s="3"/>
      <c r="E111" s="3"/>
      <c r="F111" s="3"/>
      <c r="G111" s="3"/>
      <c r="H111" s="3"/>
      <c r="I111" s="3"/>
    </row>
    <row r="112" spans="1:9" x14ac:dyDescent="0.15">
      <c r="A112" s="3"/>
      <c r="B112" s="3"/>
      <c r="C112" s="3"/>
      <c r="D112" s="3"/>
      <c r="E112" s="3"/>
      <c r="F112" s="3"/>
      <c r="G112" s="3"/>
      <c r="H112" s="3"/>
      <c r="I112" s="3"/>
    </row>
    <row r="113" spans="1:9" x14ac:dyDescent="0.15">
      <c r="A113" s="3"/>
      <c r="B113" s="3"/>
      <c r="C113" s="3"/>
      <c r="D113" s="3"/>
      <c r="E113" s="3"/>
      <c r="F113" s="3"/>
      <c r="G113" s="3"/>
      <c r="H113" s="3"/>
      <c r="I113" s="3"/>
    </row>
    <row r="114" spans="1:9" x14ac:dyDescent="0.15">
      <c r="A114" s="3"/>
      <c r="B114" s="3"/>
      <c r="C114" s="3"/>
      <c r="D114" s="3"/>
      <c r="E114" s="3"/>
      <c r="F114" s="3"/>
      <c r="G114" s="3"/>
      <c r="H114" s="3"/>
      <c r="I114" s="3"/>
    </row>
    <row r="115" spans="1:9" x14ac:dyDescent="0.15">
      <c r="A115" s="3"/>
      <c r="B115" s="3"/>
      <c r="C115" s="3"/>
      <c r="D115" s="3"/>
      <c r="E115" s="3"/>
      <c r="F115" s="3"/>
      <c r="G115" s="3"/>
      <c r="H115" s="3"/>
      <c r="I115" s="3"/>
    </row>
    <row r="116" spans="1:9" x14ac:dyDescent="0.15">
      <c r="A116" s="3"/>
      <c r="B116" s="3"/>
      <c r="C116" s="3"/>
      <c r="D116" s="3"/>
      <c r="E116" s="3"/>
      <c r="F116" s="3"/>
      <c r="G116" s="3"/>
      <c r="H116" s="3"/>
      <c r="I116" s="3"/>
    </row>
    <row r="117" spans="1:9" x14ac:dyDescent="0.15">
      <c r="A117" s="3"/>
      <c r="B117" s="3"/>
      <c r="C117" s="3"/>
      <c r="D117" s="3"/>
      <c r="E117" s="3"/>
      <c r="F117" s="3"/>
      <c r="G117" s="3"/>
      <c r="H117" s="3"/>
      <c r="I117" s="3"/>
    </row>
    <row r="118" spans="1:9" x14ac:dyDescent="0.15">
      <c r="A118" s="3"/>
      <c r="B118" s="3"/>
      <c r="C118" s="3"/>
      <c r="D118" s="3"/>
      <c r="E118" s="3"/>
      <c r="F118" s="3"/>
      <c r="G118" s="3"/>
      <c r="H118" s="3"/>
      <c r="I118" s="3"/>
    </row>
  </sheetData>
  <sheetProtection selectLockedCells="1"/>
  <mergeCells count="23">
    <mergeCell ref="A3:K3"/>
    <mergeCell ref="J4:K4"/>
    <mergeCell ref="A5:C6"/>
    <mergeCell ref="D5:E6"/>
    <mergeCell ref="F5:I5"/>
    <mergeCell ref="J5:K6"/>
    <mergeCell ref="F6:G6"/>
    <mergeCell ref="H6:I6"/>
    <mergeCell ref="A21:C21"/>
    <mergeCell ref="B8:C8"/>
    <mergeCell ref="B9:C9"/>
    <mergeCell ref="B10:C10"/>
    <mergeCell ref="A18:A19"/>
    <mergeCell ref="B18:C18"/>
    <mergeCell ref="B19:C19"/>
    <mergeCell ref="A11:A17"/>
    <mergeCell ref="B11:B12"/>
    <mergeCell ref="B13:B14"/>
    <mergeCell ref="A7:A10"/>
    <mergeCell ref="B7:C7"/>
    <mergeCell ref="A20:C20"/>
    <mergeCell ref="B15:B16"/>
    <mergeCell ref="B17:C17"/>
  </mergeCells>
  <phoneticPr fontId="2"/>
  <conditionalFormatting sqref="D7:I20">
    <cfRule type="expression" dxfId="104" priority="1">
      <formula>D7=""</formula>
    </cfRule>
  </conditionalFormatting>
  <pageMargins left="0.70866141732283472" right="0.70866141732283472" top="0.74803149606299213" bottom="0.74803149606299213" header="0.31496062992125984" footer="0.31496062992125984"/>
  <pageSetup paperSize="9" firstPageNumber="29" orientation="portrait" useFirstPageNumber="1" r:id="rId1"/>
  <headerFooter>
    <oddFooter>&amp;C&amp;"ＭＳ 明朝,標準"&amp;P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showGridLines="0" zoomScale="115" zoomScaleNormal="115" workbookViewId="0">
      <selection activeCell="O8" sqref="O8"/>
    </sheetView>
  </sheetViews>
  <sheetFormatPr defaultRowHeight="13.5" x14ac:dyDescent="0.15"/>
  <cols>
    <col min="1" max="1" width="6.25" style="2" customWidth="1"/>
    <col min="2" max="2" width="12.625" style="2" customWidth="1"/>
    <col min="3" max="3" width="7.5" style="2" customWidth="1"/>
    <col min="4" max="5" width="12.5" style="2" customWidth="1"/>
    <col min="6" max="6" width="7.5" style="2" customWidth="1"/>
    <col min="7" max="8" width="12.5" style="2" customWidth="1"/>
    <col min="9" max="9" width="10.5" style="2" bestFit="1" customWidth="1"/>
    <col min="10" max="16384" width="9" style="2"/>
  </cols>
  <sheetData>
    <row r="1" spans="1:8" ht="30" customHeight="1" x14ac:dyDescent="0.15">
      <c r="A1" s="168" t="s">
        <v>112</v>
      </c>
      <c r="B1" s="168"/>
      <c r="C1" s="168"/>
      <c r="D1" s="168"/>
      <c r="E1" s="168"/>
      <c r="F1" s="168"/>
      <c r="G1" s="168"/>
      <c r="H1" s="168"/>
    </row>
    <row r="3" spans="1:8" ht="18.75" customHeight="1" x14ac:dyDescent="0.15">
      <c r="G3" s="235" t="s">
        <v>111</v>
      </c>
      <c r="H3" s="161"/>
    </row>
    <row r="4" spans="1:8" ht="18.75" customHeight="1" x14ac:dyDescent="0.15">
      <c r="A4" s="493" t="s">
        <v>0</v>
      </c>
      <c r="B4" s="487" t="s">
        <v>110</v>
      </c>
      <c r="C4" s="488"/>
      <c r="D4" s="489"/>
      <c r="E4" s="490" t="s">
        <v>109</v>
      </c>
      <c r="F4" s="491"/>
      <c r="G4" s="492"/>
      <c r="H4" s="495" t="s">
        <v>4</v>
      </c>
    </row>
    <row r="5" spans="1:8" ht="18.75" customHeight="1" x14ac:dyDescent="0.15">
      <c r="A5" s="494"/>
      <c r="B5" s="138" t="s">
        <v>108</v>
      </c>
      <c r="C5" s="138" t="s">
        <v>17</v>
      </c>
      <c r="D5" s="137" t="s">
        <v>27</v>
      </c>
      <c r="E5" s="138" t="s">
        <v>108</v>
      </c>
      <c r="F5" s="138" t="s">
        <v>17</v>
      </c>
      <c r="G5" s="137" t="s">
        <v>27</v>
      </c>
      <c r="H5" s="496"/>
    </row>
    <row r="6" spans="1:8" ht="18.75" customHeight="1" x14ac:dyDescent="0.15">
      <c r="A6" s="497" t="s">
        <v>180</v>
      </c>
      <c r="B6" s="482">
        <v>224085586</v>
      </c>
      <c r="C6" s="157">
        <v>5262</v>
      </c>
      <c r="D6" s="482">
        <v>1179138574</v>
      </c>
      <c r="E6" s="482">
        <v>8577120</v>
      </c>
      <c r="F6" s="157">
        <v>3355</v>
      </c>
      <c r="G6" s="482">
        <v>28463233</v>
      </c>
      <c r="H6" s="155">
        <v>1207601807</v>
      </c>
    </row>
    <row r="7" spans="1:8" ht="18.75" customHeight="1" x14ac:dyDescent="0.15">
      <c r="A7" s="474"/>
      <c r="B7" s="474"/>
      <c r="C7" s="158">
        <v>1000</v>
      </c>
      <c r="D7" s="474"/>
      <c r="E7" s="474"/>
      <c r="F7" s="158">
        <v>1000</v>
      </c>
      <c r="G7" s="474"/>
      <c r="H7" s="156"/>
    </row>
    <row r="8" spans="1:8" ht="18.75" customHeight="1" x14ac:dyDescent="0.15">
      <c r="A8" s="486" t="s">
        <v>181</v>
      </c>
      <c r="B8" s="473">
        <v>212120864</v>
      </c>
      <c r="C8" s="154">
        <v>5262</v>
      </c>
      <c r="D8" s="473">
        <v>1154890786</v>
      </c>
      <c r="E8" s="473">
        <v>6596960</v>
      </c>
      <c r="F8" s="154">
        <v>4000</v>
      </c>
      <c r="G8" s="473">
        <v>26076177</v>
      </c>
      <c r="H8" s="117">
        <f>SUM(D8,G8)</f>
        <v>1180966963</v>
      </c>
    </row>
    <row r="9" spans="1:8" ht="18.75" customHeight="1" x14ac:dyDescent="0.15">
      <c r="A9" s="474"/>
      <c r="B9" s="474"/>
      <c r="C9" s="112">
        <v>1000</v>
      </c>
      <c r="D9" s="474"/>
      <c r="E9" s="474"/>
      <c r="F9" s="112">
        <v>1000</v>
      </c>
      <c r="G9" s="474"/>
      <c r="H9" s="118"/>
    </row>
    <row r="10" spans="1:8" ht="18.75" customHeight="1" x14ac:dyDescent="0.15">
      <c r="A10" s="475" t="s">
        <v>13</v>
      </c>
      <c r="B10" s="473">
        <v>207396857</v>
      </c>
      <c r="C10" s="154">
        <v>5692</v>
      </c>
      <c r="D10" s="473">
        <v>1180502877</v>
      </c>
      <c r="E10" s="473">
        <v>3130200</v>
      </c>
      <c r="F10" s="154">
        <v>4000</v>
      </c>
      <c r="G10" s="473">
        <v>12661206</v>
      </c>
      <c r="H10" s="117">
        <f>SUM(D10,G10)</f>
        <v>1193164083</v>
      </c>
    </row>
    <row r="11" spans="1:8" ht="18.75" customHeight="1" x14ac:dyDescent="0.15">
      <c r="A11" s="474"/>
      <c r="B11" s="474"/>
      <c r="C11" s="112">
        <v>1000</v>
      </c>
      <c r="D11" s="474"/>
      <c r="E11" s="474"/>
      <c r="F11" s="112">
        <v>1000</v>
      </c>
      <c r="G11" s="474"/>
      <c r="H11" s="118"/>
    </row>
    <row r="12" spans="1:8" ht="18.75" customHeight="1" x14ac:dyDescent="0.15">
      <c r="A12" s="478" t="s">
        <v>182</v>
      </c>
      <c r="B12" s="480">
        <v>191186288</v>
      </c>
      <c r="C12" s="157">
        <v>5692</v>
      </c>
      <c r="D12" s="482">
        <v>1122730939</v>
      </c>
      <c r="E12" s="484"/>
      <c r="F12" s="154">
        <v>5692</v>
      </c>
      <c r="G12" s="484"/>
      <c r="H12" s="476">
        <f>SUM(D12)</f>
        <v>1122730939</v>
      </c>
    </row>
    <row r="13" spans="1:8" ht="18.75" customHeight="1" x14ac:dyDescent="0.15">
      <c r="A13" s="479"/>
      <c r="B13" s="481"/>
      <c r="C13" s="158">
        <v>1000</v>
      </c>
      <c r="D13" s="483"/>
      <c r="E13" s="485"/>
      <c r="F13" s="158">
        <v>1000</v>
      </c>
      <c r="G13" s="485"/>
      <c r="H13" s="477"/>
    </row>
    <row r="14" spans="1:8" ht="18.75" customHeight="1" x14ac:dyDescent="0.15">
      <c r="A14" s="478" t="s">
        <v>167</v>
      </c>
      <c r="B14" s="480">
        <v>185899079</v>
      </c>
      <c r="C14" s="157">
        <v>6122</v>
      </c>
      <c r="D14" s="482">
        <v>1172792785</v>
      </c>
      <c r="E14" s="484"/>
      <c r="F14" s="154">
        <v>6122</v>
      </c>
      <c r="G14" s="484"/>
      <c r="H14" s="476">
        <f>SUM(D14)</f>
        <v>1172792785</v>
      </c>
    </row>
    <row r="15" spans="1:8" ht="18.75" customHeight="1" x14ac:dyDescent="0.15">
      <c r="A15" s="479"/>
      <c r="B15" s="481"/>
      <c r="C15" s="158">
        <v>1000</v>
      </c>
      <c r="D15" s="483"/>
      <c r="E15" s="485"/>
      <c r="F15" s="158">
        <v>1000</v>
      </c>
      <c r="G15" s="485"/>
      <c r="H15" s="477"/>
    </row>
    <row r="16" spans="1:8" ht="37.5" customHeight="1" x14ac:dyDescent="0.15">
      <c r="A16" s="31"/>
      <c r="B16" s="31"/>
      <c r="C16" s="31"/>
      <c r="D16" s="31"/>
      <c r="E16" s="31"/>
      <c r="F16" s="31"/>
      <c r="G16" s="31"/>
      <c r="H16" s="31"/>
    </row>
    <row r="17" spans="1:8" ht="29.25" customHeight="1" x14ac:dyDescent="0.15">
      <c r="A17" s="168" t="s">
        <v>107</v>
      </c>
      <c r="B17" s="168"/>
      <c r="C17" s="168"/>
      <c r="D17" s="168"/>
      <c r="E17" s="168"/>
      <c r="F17" s="168"/>
      <c r="G17" s="168"/>
      <c r="H17" s="168"/>
    </row>
    <row r="18" spans="1:8" s="3" customFormat="1" ht="15" customHeight="1" x14ac:dyDescent="0.15">
      <c r="G18" s="161" t="s">
        <v>106</v>
      </c>
      <c r="H18" s="161"/>
    </row>
    <row r="19" spans="1:8" s="3" customFormat="1" ht="37.5" customHeight="1" x14ac:dyDescent="0.15">
      <c r="A19" s="138" t="s">
        <v>0</v>
      </c>
      <c r="B19" s="138" t="s">
        <v>16</v>
      </c>
      <c r="C19" s="138" t="s">
        <v>17</v>
      </c>
      <c r="D19" s="137" t="s">
        <v>27</v>
      </c>
      <c r="E19" s="138" t="s">
        <v>16</v>
      </c>
      <c r="F19" s="138" t="s">
        <v>17</v>
      </c>
      <c r="G19" s="137" t="s">
        <v>27</v>
      </c>
      <c r="H19" s="137" t="s">
        <v>4</v>
      </c>
    </row>
    <row r="20" spans="1:8" s="3" customFormat="1" ht="37.5" customHeight="1" x14ac:dyDescent="0.15">
      <c r="A20" s="116" t="s">
        <v>180</v>
      </c>
      <c r="B20" s="48">
        <v>0</v>
      </c>
      <c r="C20" s="50">
        <v>1</v>
      </c>
      <c r="D20" s="48">
        <v>0</v>
      </c>
      <c r="E20" s="48">
        <v>14365000</v>
      </c>
      <c r="F20" s="49">
        <v>0.7</v>
      </c>
      <c r="G20" s="48">
        <v>97500</v>
      </c>
      <c r="H20" s="47">
        <f>SUM(D20,G20)</f>
        <v>97500</v>
      </c>
    </row>
    <row r="21" spans="1:8" s="3" customFormat="1" ht="37.5" customHeight="1" x14ac:dyDescent="0.15">
      <c r="A21" s="116" t="s">
        <v>181</v>
      </c>
      <c r="B21" s="43">
        <v>4855000</v>
      </c>
      <c r="C21" s="45">
        <v>1</v>
      </c>
      <c r="D21" s="43">
        <v>48400</v>
      </c>
      <c r="E21" s="43">
        <v>28020000</v>
      </c>
      <c r="F21" s="44">
        <v>0.7</v>
      </c>
      <c r="G21" s="43">
        <v>195000</v>
      </c>
      <c r="H21" s="42">
        <f>SUM(D21,G21)</f>
        <v>243400</v>
      </c>
    </row>
    <row r="22" spans="1:8" s="3" customFormat="1" ht="37.5" customHeight="1" x14ac:dyDescent="0.15">
      <c r="A22" s="46" t="s">
        <v>13</v>
      </c>
      <c r="B22" s="43">
        <v>2194000</v>
      </c>
      <c r="C22" s="45">
        <v>1</v>
      </c>
      <c r="D22" s="43">
        <v>21900</v>
      </c>
      <c r="E22" s="43">
        <v>26927000</v>
      </c>
      <c r="F22" s="44">
        <v>0.7</v>
      </c>
      <c r="G22" s="43">
        <v>187400</v>
      </c>
      <c r="H22" s="42">
        <f>SUM(D22,G22)</f>
        <v>209300</v>
      </c>
    </row>
    <row r="23" spans="1:8" s="3" customFormat="1" ht="37.5" customHeight="1" x14ac:dyDescent="0.15">
      <c r="A23" s="46" t="s">
        <v>182</v>
      </c>
      <c r="B23" s="48">
        <v>9168000</v>
      </c>
      <c r="C23" s="50">
        <v>1</v>
      </c>
      <c r="D23" s="48">
        <v>91600</v>
      </c>
      <c r="E23" s="48">
        <v>22251000</v>
      </c>
      <c r="F23" s="49">
        <v>0.7</v>
      </c>
      <c r="G23" s="48">
        <v>154600</v>
      </c>
      <c r="H23" s="47">
        <f>SUM(D23,G23)</f>
        <v>246200</v>
      </c>
    </row>
    <row r="24" spans="1:8" s="3" customFormat="1" ht="37.5" customHeight="1" x14ac:dyDescent="0.15">
      <c r="A24" s="46" t="s">
        <v>183</v>
      </c>
      <c r="B24" s="48">
        <v>5180000</v>
      </c>
      <c r="C24" s="50">
        <v>1</v>
      </c>
      <c r="D24" s="48">
        <v>51700</v>
      </c>
      <c r="E24" s="48">
        <v>20927000</v>
      </c>
      <c r="F24" s="49">
        <v>0.7</v>
      </c>
      <c r="G24" s="48">
        <v>145400</v>
      </c>
      <c r="H24" s="47">
        <f>SUM(D24,G24)</f>
        <v>197100</v>
      </c>
    </row>
  </sheetData>
  <sheetProtection selectLockedCells="1"/>
  <mergeCells count="35">
    <mergeCell ref="B6:B7"/>
    <mergeCell ref="D6:D7"/>
    <mergeCell ref="A1:H1"/>
    <mergeCell ref="A8:A9"/>
    <mergeCell ref="B8:B9"/>
    <mergeCell ref="D8:D9"/>
    <mergeCell ref="E8:E9"/>
    <mergeCell ref="G8:G9"/>
    <mergeCell ref="G3:H3"/>
    <mergeCell ref="B4:D4"/>
    <mergeCell ref="E4:G4"/>
    <mergeCell ref="E6:E7"/>
    <mergeCell ref="G6:G7"/>
    <mergeCell ref="A4:A5"/>
    <mergeCell ref="H4:H5"/>
    <mergeCell ref="A6:A7"/>
    <mergeCell ref="G18:H18"/>
    <mergeCell ref="H12:H13"/>
    <mergeCell ref="A12:A13"/>
    <mergeCell ref="B12:B13"/>
    <mergeCell ref="A17:H17"/>
    <mergeCell ref="D12:D13"/>
    <mergeCell ref="E12:E13"/>
    <mergeCell ref="G12:G13"/>
    <mergeCell ref="H14:H15"/>
    <mergeCell ref="A14:A15"/>
    <mergeCell ref="B14:B15"/>
    <mergeCell ref="D14:D15"/>
    <mergeCell ref="E14:E15"/>
    <mergeCell ref="G14:G15"/>
    <mergeCell ref="E10:E11"/>
    <mergeCell ref="G10:G11"/>
    <mergeCell ref="A10:A11"/>
    <mergeCell ref="B10:B11"/>
    <mergeCell ref="D10:D11"/>
  </mergeCells>
  <phoneticPr fontId="2"/>
  <conditionalFormatting sqref="F6:F7 B20:G21">
    <cfRule type="expression" dxfId="103" priority="67">
      <formula>B6=""</formula>
    </cfRule>
  </conditionalFormatting>
  <conditionalFormatting sqref="B22:G22">
    <cfRule type="expression" dxfId="102" priority="68">
      <formula>B22=""</formula>
    </cfRule>
  </conditionalFormatting>
  <conditionalFormatting sqref="A10">
    <cfRule type="expression" dxfId="101" priority="66">
      <formula>$A$10=""</formula>
    </cfRule>
  </conditionalFormatting>
  <conditionalFormatting sqref="B10 D10:E10 G10">
    <cfRule type="expression" dxfId="100" priority="65">
      <formula>B10=""</formula>
    </cfRule>
  </conditionalFormatting>
  <conditionalFormatting sqref="B8:G8 C9 F9 B6:G6 C7 F7">
    <cfRule type="expression" dxfId="99" priority="64">
      <formula>B6=""</formula>
    </cfRule>
  </conditionalFormatting>
  <conditionalFormatting sqref="C10:C11">
    <cfRule type="expression" dxfId="98" priority="63">
      <formula>C10=""</formula>
    </cfRule>
  </conditionalFormatting>
  <conditionalFormatting sqref="F10:F11">
    <cfRule type="expression" dxfId="97" priority="62">
      <formula>F10=""</formula>
    </cfRule>
  </conditionalFormatting>
  <conditionalFormatting sqref="B8 D8:E8 G8">
    <cfRule type="expression" dxfId="96" priority="61">
      <formula>B8=""</formula>
    </cfRule>
  </conditionalFormatting>
  <conditionalFormatting sqref="C8:C9">
    <cfRule type="expression" dxfId="95" priority="60">
      <formula>C8=""</formula>
    </cfRule>
  </conditionalFormatting>
  <conditionalFormatting sqref="F8:F9">
    <cfRule type="expression" dxfId="94" priority="59">
      <formula>F8=""</formula>
    </cfRule>
  </conditionalFormatting>
  <conditionalFormatting sqref="B21:G21">
    <cfRule type="expression" dxfId="93" priority="58">
      <formula>B21=""</formula>
    </cfRule>
  </conditionalFormatting>
  <conditionalFormatting sqref="A12:A13">
    <cfRule type="expression" dxfId="92" priority="57">
      <formula>$A$10=""</formula>
    </cfRule>
  </conditionalFormatting>
  <conditionalFormatting sqref="B12:B13 D12:D13">
    <cfRule type="expression" dxfId="91" priority="56">
      <formula>B12=""</formula>
    </cfRule>
  </conditionalFormatting>
  <conditionalFormatting sqref="C12:C13">
    <cfRule type="expression" dxfId="90" priority="55">
      <formula>C12=""</formula>
    </cfRule>
  </conditionalFormatting>
  <conditionalFormatting sqref="F12:F13">
    <cfRule type="expression" dxfId="89" priority="54">
      <formula>F12=""</formula>
    </cfRule>
  </conditionalFormatting>
  <conditionalFormatting sqref="B23:G23">
    <cfRule type="expression" dxfId="88" priority="53">
      <formula>B23=""</formula>
    </cfRule>
  </conditionalFormatting>
  <conditionalFormatting sqref="B8">
    <cfRule type="expression" dxfId="87" priority="52">
      <formula>B8=""</formula>
    </cfRule>
  </conditionalFormatting>
  <conditionalFormatting sqref="B6">
    <cfRule type="expression" dxfId="86" priority="51">
      <formula>B6=""</formula>
    </cfRule>
  </conditionalFormatting>
  <conditionalFormatting sqref="B10">
    <cfRule type="expression" dxfId="85" priority="50">
      <formula>B10=""</formula>
    </cfRule>
  </conditionalFormatting>
  <conditionalFormatting sqref="D8:E8">
    <cfRule type="expression" dxfId="84" priority="49">
      <formula>D8=""</formula>
    </cfRule>
  </conditionalFormatting>
  <conditionalFormatting sqref="D6:E6">
    <cfRule type="expression" dxfId="83" priority="48">
      <formula>D6=""</formula>
    </cfRule>
  </conditionalFormatting>
  <conditionalFormatting sqref="D10:E10">
    <cfRule type="expression" dxfId="82" priority="47">
      <formula>D10=""</formula>
    </cfRule>
  </conditionalFormatting>
  <conditionalFormatting sqref="F8:F9">
    <cfRule type="expression" dxfId="81" priority="46">
      <formula>F8=""</formula>
    </cfRule>
  </conditionalFormatting>
  <conditionalFormatting sqref="F6:F7">
    <cfRule type="expression" dxfId="80" priority="45">
      <formula>F6=""</formula>
    </cfRule>
  </conditionalFormatting>
  <conditionalFormatting sqref="F10:F11">
    <cfRule type="expression" dxfId="79" priority="44">
      <formula>F10=""</formula>
    </cfRule>
  </conditionalFormatting>
  <conditionalFormatting sqref="G8">
    <cfRule type="expression" dxfId="78" priority="43">
      <formula>G8=""</formula>
    </cfRule>
  </conditionalFormatting>
  <conditionalFormatting sqref="G6">
    <cfRule type="expression" dxfId="77" priority="42">
      <formula>G6=""</formula>
    </cfRule>
  </conditionalFormatting>
  <conditionalFormatting sqref="G10">
    <cfRule type="expression" dxfId="76" priority="41">
      <formula>G10=""</formula>
    </cfRule>
  </conditionalFormatting>
  <conditionalFormatting sqref="C8:C9">
    <cfRule type="expression" dxfId="75" priority="40">
      <formula>C8=""</formula>
    </cfRule>
  </conditionalFormatting>
  <conditionalFormatting sqref="C6:C7">
    <cfRule type="expression" dxfId="74" priority="39">
      <formula>C6=""</formula>
    </cfRule>
  </conditionalFormatting>
  <conditionalFormatting sqref="C10:C11">
    <cfRule type="expression" dxfId="73" priority="38">
      <formula>C10=""</formula>
    </cfRule>
  </conditionalFormatting>
  <conditionalFormatting sqref="B21:G21">
    <cfRule type="expression" dxfId="72" priority="37">
      <formula>B21=""</formula>
    </cfRule>
  </conditionalFormatting>
  <conditionalFormatting sqref="B20:G20">
    <cfRule type="expression" dxfId="71" priority="36">
      <formula>B20=""</formula>
    </cfRule>
  </conditionalFormatting>
  <conditionalFormatting sqref="B22:G22">
    <cfRule type="expression" dxfId="70" priority="35">
      <formula>B22=""</formula>
    </cfRule>
  </conditionalFormatting>
  <conditionalFormatting sqref="F15 B14:D14 C15">
    <cfRule type="expression" dxfId="69" priority="34">
      <formula>B14=""</formula>
    </cfRule>
  </conditionalFormatting>
  <conditionalFormatting sqref="A14:A15">
    <cfRule type="expression" dxfId="68" priority="33">
      <formula>$A$10=""</formula>
    </cfRule>
  </conditionalFormatting>
  <conditionalFormatting sqref="F14">
    <cfRule type="expression" dxfId="67" priority="32">
      <formula>F14=""</formula>
    </cfRule>
  </conditionalFormatting>
  <conditionalFormatting sqref="B24:G24">
    <cfRule type="expression" dxfId="66" priority="31">
      <formula>B24=""</formula>
    </cfRule>
  </conditionalFormatting>
  <conditionalFormatting sqref="A8">
    <cfRule type="expression" dxfId="65" priority="30">
      <formula>$A$10=""</formula>
    </cfRule>
  </conditionalFormatting>
  <conditionalFormatting sqref="B8 D8:E8 G8">
    <cfRule type="expression" dxfId="64" priority="29">
      <formula>B8=""</formula>
    </cfRule>
  </conditionalFormatting>
  <conditionalFormatting sqref="C8:C9">
    <cfRule type="expression" dxfId="63" priority="28">
      <formula>C8=""</formula>
    </cfRule>
  </conditionalFormatting>
  <conditionalFormatting sqref="F8:F9">
    <cfRule type="expression" dxfId="62" priority="27">
      <formula>F8=""</formula>
    </cfRule>
  </conditionalFormatting>
  <conditionalFormatting sqref="B6 D6:E6 G6">
    <cfRule type="expression" dxfId="61" priority="26">
      <formula>B6=""</formula>
    </cfRule>
  </conditionalFormatting>
  <conditionalFormatting sqref="C6:C7">
    <cfRule type="expression" dxfId="60" priority="25">
      <formula>C6=""</formula>
    </cfRule>
  </conditionalFormatting>
  <conditionalFormatting sqref="F6:F7">
    <cfRule type="expression" dxfId="59" priority="24">
      <formula>F6=""</formula>
    </cfRule>
  </conditionalFormatting>
  <conditionalFormatting sqref="A10">
    <cfRule type="expression" dxfId="58" priority="23">
      <formula>$A$10=""</formula>
    </cfRule>
  </conditionalFormatting>
  <conditionalFormatting sqref="B10 D10:E10 G10">
    <cfRule type="expression" dxfId="57" priority="22">
      <formula>B10=""</formula>
    </cfRule>
  </conditionalFormatting>
  <conditionalFormatting sqref="C10:C11">
    <cfRule type="expression" dxfId="56" priority="21">
      <formula>C10=""</formula>
    </cfRule>
  </conditionalFormatting>
  <conditionalFormatting sqref="F10:F11">
    <cfRule type="expression" dxfId="55" priority="20">
      <formula>F10=""</formula>
    </cfRule>
  </conditionalFormatting>
  <conditionalFormatting sqref="B6">
    <cfRule type="expression" dxfId="54" priority="19">
      <formula>B6=""</formula>
    </cfRule>
  </conditionalFormatting>
  <conditionalFormatting sqref="B8">
    <cfRule type="expression" dxfId="53" priority="18">
      <formula>B8=""</formula>
    </cfRule>
  </conditionalFormatting>
  <conditionalFormatting sqref="D6:E6">
    <cfRule type="expression" dxfId="52" priority="17">
      <formula>D6=""</formula>
    </cfRule>
  </conditionalFormatting>
  <conditionalFormatting sqref="D8:E8">
    <cfRule type="expression" dxfId="51" priority="16">
      <formula>D8=""</formula>
    </cfRule>
  </conditionalFormatting>
  <conditionalFormatting sqref="F6:F7">
    <cfRule type="expression" dxfId="50" priority="15">
      <formula>F6=""</formula>
    </cfRule>
  </conditionalFormatting>
  <conditionalFormatting sqref="F8:F9">
    <cfRule type="expression" dxfId="49" priority="14">
      <formula>F8=""</formula>
    </cfRule>
  </conditionalFormatting>
  <conditionalFormatting sqref="G6">
    <cfRule type="expression" dxfId="48" priority="13">
      <formula>G6=""</formula>
    </cfRule>
  </conditionalFormatting>
  <conditionalFormatting sqref="G8">
    <cfRule type="expression" dxfId="47" priority="12">
      <formula>G8=""</formula>
    </cfRule>
  </conditionalFormatting>
  <conditionalFormatting sqref="C6:C7">
    <cfRule type="expression" dxfId="46" priority="11">
      <formula>C6=""</formula>
    </cfRule>
  </conditionalFormatting>
  <conditionalFormatting sqref="C8:C9">
    <cfRule type="expression" dxfId="45" priority="10">
      <formula>C8=""</formula>
    </cfRule>
  </conditionalFormatting>
  <conditionalFormatting sqref="F13 B12:D12 C13">
    <cfRule type="expression" dxfId="44" priority="9">
      <formula>B12=""</formula>
    </cfRule>
  </conditionalFormatting>
  <conditionalFormatting sqref="A12:A13">
    <cfRule type="expression" dxfId="43" priority="8">
      <formula>$A$10=""</formula>
    </cfRule>
  </conditionalFormatting>
  <conditionalFormatting sqref="F12">
    <cfRule type="expression" dxfId="42" priority="7">
      <formula>F12=""</formula>
    </cfRule>
  </conditionalFormatting>
  <conditionalFormatting sqref="B21:G21">
    <cfRule type="expression" dxfId="41" priority="6">
      <formula>B21=""</formula>
    </cfRule>
  </conditionalFormatting>
  <conditionalFormatting sqref="B20:G20">
    <cfRule type="expression" dxfId="40" priority="5">
      <formula>B20=""</formula>
    </cfRule>
  </conditionalFormatting>
  <conditionalFormatting sqref="B22:G22">
    <cfRule type="expression" dxfId="39" priority="4">
      <formula>B22=""</formula>
    </cfRule>
  </conditionalFormatting>
  <conditionalFormatting sqref="B20:G20">
    <cfRule type="expression" dxfId="38" priority="3">
      <formula>B20=""</formula>
    </cfRule>
  </conditionalFormatting>
  <conditionalFormatting sqref="B21:G21">
    <cfRule type="expression" dxfId="37" priority="2">
      <formula>B21=""</formula>
    </cfRule>
  </conditionalFormatting>
  <conditionalFormatting sqref="B23:G23">
    <cfRule type="expression" dxfId="36" priority="1">
      <formula>B23=""</formula>
    </cfRule>
  </conditionalFormatting>
  <pageMargins left="0.70866141732283472" right="0.70866141732283472" top="0.74803149606299213" bottom="0.74803149606299213" header="0.31496062992125984" footer="0.31496062992125984"/>
  <pageSetup paperSize="9" firstPageNumber="30" orientation="portrait" useFirstPageNumber="1" r:id="rId1"/>
  <headerFooter>
    <oddFooter>&amp;C&amp;"ＭＳ Ｐ明朝,標準"&amp;A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5</vt:i4>
      </vt:variant>
    </vt:vector>
  </HeadingPairs>
  <TitlesOfParts>
    <vt:vector size="15" baseType="lpstr">
      <vt:lpstr>22</vt:lpstr>
      <vt:lpstr>23</vt:lpstr>
      <vt:lpstr>24</vt:lpstr>
      <vt:lpstr>25</vt:lpstr>
      <vt:lpstr>26 </vt:lpstr>
      <vt:lpstr>27</vt:lpstr>
      <vt:lpstr>28</vt:lpstr>
      <vt:lpstr>29</vt:lpstr>
      <vt:lpstr>30</vt:lpstr>
      <vt:lpstr>31</vt:lpstr>
      <vt:lpstr>'23'!Print_Area</vt:lpstr>
      <vt:lpstr>'24'!Print_Area</vt:lpstr>
      <vt:lpstr>'25'!Print_Area</vt:lpstr>
      <vt:lpstr>'27'!Print_Area</vt:lpstr>
      <vt:lpstr>'29'!Print_Area</vt:lpstr>
    </vt:vector>
  </TitlesOfParts>
  <Company>高岡市役所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高岡市</dc:creator>
  <cp:lastModifiedBy>高岡市</cp:lastModifiedBy>
  <cp:lastPrinted>2022-11-03T23:45:37Z</cp:lastPrinted>
  <dcterms:created xsi:type="dcterms:W3CDTF">2016-08-01T00:43:53Z</dcterms:created>
  <dcterms:modified xsi:type="dcterms:W3CDTF">2022-11-03T23:58:49Z</dcterms:modified>
</cp:coreProperties>
</file>