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885" tabRatio="896" activeTab="3"/>
  </bookViews>
  <sheets>
    <sheet name="32-36" sheetId="48" r:id="rId1"/>
    <sheet name="37-38" sheetId="49" r:id="rId2"/>
    <sheet name="39" sheetId="26" r:id="rId3"/>
    <sheet name="40" sheetId="51" r:id="rId4"/>
    <sheet name="41-43" sheetId="53" r:id="rId5"/>
    <sheet name="44" sheetId="29" r:id="rId6"/>
    <sheet name="45" sheetId="32" r:id="rId7"/>
    <sheet name="46" sheetId="50" r:id="rId8"/>
  </sheets>
  <definedNames>
    <definedName name="_xlnm.Print_Area" localSheetId="4">'41-43'!$A$1:$AJ$23</definedName>
    <definedName name="_xlnm.Print_Area" localSheetId="6">'45'!$A$1:$I$52</definedName>
  </definedNames>
  <calcPr calcId="145621"/>
</workbook>
</file>

<file path=xl/calcChain.xml><?xml version="1.0" encoding="utf-8"?>
<calcChain xmlns="http://schemas.openxmlformats.org/spreadsheetml/2006/main">
  <c r="AA3" i="53" l="1"/>
  <c r="C33" i="51" l="1"/>
  <c r="E33" i="51" s="1"/>
  <c r="G33" i="51" s="1"/>
  <c r="A29" i="51"/>
  <c r="A43" i="51" s="1"/>
  <c r="D28" i="51"/>
  <c r="C28" i="51"/>
  <c r="D26" i="51"/>
  <c r="C26" i="51"/>
  <c r="C19" i="51"/>
  <c r="E19" i="51" s="1"/>
  <c r="G19" i="51" s="1"/>
  <c r="D12" i="51"/>
  <c r="D14" i="51" s="1"/>
  <c r="C12" i="51"/>
  <c r="C14" i="51" s="1"/>
  <c r="G5" i="51"/>
  <c r="E5" i="51"/>
  <c r="BG27" i="48" l="1"/>
  <c r="BG25" i="48"/>
  <c r="BG24" i="48"/>
  <c r="BG23" i="48"/>
  <c r="BG22" i="48"/>
  <c r="BF21" i="48"/>
  <c r="BG21" i="48" s="1"/>
  <c r="BD21" i="48"/>
  <c r="BB21" i="48"/>
  <c r="BG20" i="48"/>
  <c r="BG19" i="48"/>
  <c r="BG18" i="48"/>
  <c r="BF17" i="48"/>
  <c r="BD17" i="48"/>
  <c r="BB17" i="48"/>
  <c r="BG16" i="48"/>
  <c r="BG15" i="48"/>
  <c r="BF14" i="48"/>
  <c r="BD14" i="48"/>
  <c r="BB14" i="48"/>
  <c r="BG13" i="48"/>
  <c r="BG12" i="48"/>
  <c r="BF11" i="48"/>
  <c r="BD11" i="48"/>
  <c r="BB11" i="48"/>
  <c r="BB10" i="48" s="1"/>
  <c r="BF10" i="48"/>
  <c r="BD10" i="48"/>
  <c r="BD7" i="48" s="1"/>
  <c r="BF9" i="48"/>
  <c r="BH9" i="48" s="1"/>
  <c r="BD9" i="48"/>
  <c r="BB9" i="48"/>
  <c r="BF8" i="48"/>
  <c r="BG8" i="48" s="1"/>
  <c r="BD8" i="48"/>
  <c r="BB8" i="48"/>
  <c r="X3" i="48"/>
  <c r="AH3" i="48" s="1"/>
  <c r="AR3" i="48" s="1"/>
  <c r="BB3" i="48" s="1"/>
  <c r="BG9" i="48" l="1"/>
  <c r="BB7" i="48"/>
  <c r="BF7" i="48"/>
  <c r="BH7" i="48" s="1"/>
  <c r="BG17" i="48"/>
  <c r="BG11" i="48"/>
  <c r="BG14" i="48"/>
  <c r="BG7" i="48"/>
  <c r="BH8" i="48"/>
  <c r="BG10" i="48"/>
  <c r="E27" i="29"/>
  <c r="E28" i="29"/>
  <c r="E29" i="29"/>
  <c r="E30" i="29"/>
  <c r="D27" i="29"/>
  <c r="D28" i="29"/>
  <c r="D29" i="29"/>
  <c r="D30" i="29"/>
  <c r="C27" i="29"/>
  <c r="C28" i="29"/>
  <c r="C29" i="29"/>
  <c r="C30" i="29"/>
  <c r="D26" i="29"/>
  <c r="E26" i="29"/>
  <c r="C26" i="29"/>
  <c r="B27" i="29"/>
  <c r="B28" i="29"/>
  <c r="B29" i="29"/>
  <c r="B30" i="29"/>
  <c r="B26" i="29"/>
  <c r="K3" i="49" l="1"/>
  <c r="O3" i="49" s="1"/>
  <c r="S3" i="49" s="1"/>
  <c r="B15" i="29" l="1"/>
  <c r="B20" i="29" s="1"/>
  <c r="B25" i="29" s="1"/>
  <c r="B9" i="29"/>
  <c r="B14" i="29" s="1"/>
  <c r="B19" i="29" s="1"/>
  <c r="B24" i="29" s="1"/>
  <c r="B8" i="29"/>
  <c r="B7" i="29" s="1"/>
  <c r="B6" i="29" l="1"/>
  <c r="B11" i="29" s="1"/>
  <c r="B16" i="29" s="1"/>
  <c r="B21" i="29" s="1"/>
  <c r="B12" i="29"/>
  <c r="B17" i="29" s="1"/>
  <c r="B22" i="29" s="1"/>
  <c r="B13" i="29"/>
  <c r="B18" i="29" s="1"/>
  <c r="B23" i="29" s="1"/>
  <c r="F3" i="26" l="1"/>
  <c r="I3" i="26" s="1"/>
  <c r="C14" i="26" s="1"/>
  <c r="F14" i="26" s="1"/>
  <c r="K6" i="32" l="1"/>
  <c r="K5" i="32" l="1"/>
  <c r="K4" i="32"/>
  <c r="K3" i="32" l="1"/>
  <c r="K2" i="32" l="1"/>
</calcChain>
</file>

<file path=xl/sharedStrings.xml><?xml version="1.0" encoding="utf-8"?>
<sst xmlns="http://schemas.openxmlformats.org/spreadsheetml/2006/main" count="673" uniqueCount="114">
  <si>
    <t>年度</t>
    <rPh sb="0" eb="2">
      <t>ネンド</t>
    </rPh>
    <phoneticPr fontId="2"/>
  </si>
  <si>
    <t>人</t>
    <rPh sb="0" eb="1">
      <t>ヒト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</si>
  <si>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</si>
  <si>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</si>
  <si>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</si>
  <si>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</si>
  <si>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小計</t>
    <rPh sb="0" eb="2">
      <t>ショウケイ</t>
    </rPh>
    <phoneticPr fontId="2"/>
  </si>
  <si>
    <t>法人市民税</t>
    <rPh sb="0" eb="2">
      <t>ホウジン</t>
    </rPh>
    <rPh sb="2" eb="5">
      <t>シミンゼイ</t>
    </rPh>
    <phoneticPr fontId="2"/>
  </si>
  <si>
    <t>合計</t>
    <rPh sb="0" eb="2">
      <t>ゴウケイ</t>
    </rPh>
    <phoneticPr fontId="2"/>
  </si>
  <si>
    <t>税目</t>
    <rPh sb="0" eb="2">
      <t>ゼイモク</t>
    </rPh>
    <phoneticPr fontId="2"/>
  </si>
  <si>
    <t>市たばこ税</t>
    <rPh sb="0" eb="1">
      <t>シ</t>
    </rPh>
    <rPh sb="4" eb="5">
      <t>ゼイ</t>
    </rPh>
    <phoneticPr fontId="2"/>
  </si>
  <si>
    <t>鉱産税</t>
    <rPh sb="0" eb="2">
      <t>コウサン</t>
    </rPh>
    <rPh sb="2" eb="3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</si>
  <si>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</si>
  <si>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入湯税</t>
    <rPh sb="0" eb="2">
      <t>ニュウトウ</t>
    </rPh>
    <rPh sb="2" eb="3">
      <t>ゼイ</t>
    </rPh>
    <phoneticPr fontId="2"/>
  </si>
  <si>
    <t>金額</t>
    <rPh sb="0" eb="2">
      <t>キンガク</t>
    </rPh>
    <phoneticPr fontId="2"/>
  </si>
  <si>
    <t>加算金</t>
    <rPh sb="0" eb="3">
      <t>カサンキン</t>
    </rPh>
    <phoneticPr fontId="2"/>
  </si>
  <si>
    <t>普通徴収</t>
    <rPh sb="0" eb="2">
      <t>フツウ</t>
    </rPh>
    <rPh sb="2" eb="4">
      <t>チョウシュウ</t>
    </rPh>
    <phoneticPr fontId="2"/>
  </si>
  <si>
    <t>税額</t>
    <rPh sb="0" eb="2">
      <t>ゼイガク</t>
    </rPh>
    <phoneticPr fontId="2"/>
  </si>
  <si>
    <t>件数</t>
    <rPh sb="0" eb="2">
      <t>ケンスウ</t>
    </rPh>
    <phoneticPr fontId="2"/>
  </si>
  <si>
    <t>件</t>
    <rPh sb="0" eb="1">
      <t>ケン</t>
    </rPh>
    <phoneticPr fontId="2"/>
  </si>
  <si>
    <t>還付金</t>
    <rPh sb="0" eb="2">
      <t>カンプ</t>
    </rPh>
    <rPh sb="2" eb="3">
      <t>キン</t>
    </rPh>
    <phoneticPr fontId="2"/>
  </si>
  <si>
    <t>市県民税</t>
    <rPh sb="0" eb="4">
      <t>シケンミンゼイ</t>
    </rPh>
    <phoneticPr fontId="2"/>
  </si>
  <si>
    <t>歳入還付分</t>
    <rPh sb="0" eb="2">
      <t>サイニュウ</t>
    </rPh>
    <rPh sb="2" eb="4">
      <t>カンプ</t>
    </rPh>
    <rPh sb="4" eb="5">
      <t>ブン</t>
    </rPh>
    <phoneticPr fontId="2"/>
  </si>
  <si>
    <t>歳出還付分</t>
    <rPh sb="0" eb="2">
      <t>サイシュツ</t>
    </rPh>
    <rPh sb="2" eb="4">
      <t>カンプ</t>
    </rPh>
    <rPh sb="4" eb="5">
      <t>ブン</t>
    </rPh>
    <phoneticPr fontId="2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</si>
  <si>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2"/>
  </si>
  <si>
    <t>3　市税等督促状発送状況</t>
    <rPh sb="2" eb="4">
      <t>シゼイ</t>
    </rPh>
    <rPh sb="4" eb="5">
      <t>トウ</t>
    </rPh>
    <rPh sb="5" eb="8">
      <t>トクソクジョウ</t>
    </rPh>
    <rPh sb="8" eb="10">
      <t>ハッソウ</t>
    </rPh>
    <rPh sb="10" eb="12">
      <t>ジョウキョウ</t>
    </rPh>
    <phoneticPr fontId="2"/>
  </si>
  <si>
    <t>対調定</t>
    <rPh sb="0" eb="1">
      <t>タイ</t>
    </rPh>
    <rPh sb="1" eb="3">
      <t>チョウテイ</t>
    </rPh>
    <phoneticPr fontId="2"/>
  </si>
  <si>
    <t>件数比</t>
    <rPh sb="0" eb="2">
      <t>ケンスウ</t>
    </rPh>
    <rPh sb="2" eb="3">
      <t>ヒ</t>
    </rPh>
    <phoneticPr fontId="2"/>
  </si>
  <si>
    <t>税額比</t>
    <rPh sb="0" eb="2">
      <t>ゼイガク</t>
    </rPh>
    <rPh sb="2" eb="3">
      <t>ヒ</t>
    </rPh>
    <phoneticPr fontId="2"/>
  </si>
  <si>
    <t>特別徴収</t>
    <rPh sb="0" eb="2">
      <t>トクベツ</t>
    </rPh>
    <rPh sb="2" eb="4">
      <t>チョウシュウ</t>
    </rPh>
    <phoneticPr fontId="2"/>
  </si>
  <si>
    <t>人員</t>
    <rPh sb="0" eb="2">
      <t>ジンイン</t>
    </rPh>
    <phoneticPr fontId="2"/>
  </si>
  <si>
    <t>国民健康保険税</t>
    <rPh sb="0" eb="7">
      <t>コクミンケンコウホケンゼイ</t>
    </rPh>
    <phoneticPr fontId="2"/>
  </si>
  <si>
    <t>6　市税等口座振替利用状況</t>
    <rPh sb="2" eb="4">
      <t>シゼイ</t>
    </rPh>
    <rPh sb="4" eb="5">
      <t>トウ</t>
    </rPh>
    <rPh sb="5" eb="7">
      <t>コウザ</t>
    </rPh>
    <rPh sb="7" eb="9">
      <t>フリカエ</t>
    </rPh>
    <rPh sb="9" eb="11">
      <t>リヨウ</t>
    </rPh>
    <rPh sb="11" eb="13">
      <t>ジョウキョウ</t>
    </rPh>
    <phoneticPr fontId="2"/>
  </si>
  <si>
    <t>利用率</t>
    <rPh sb="0" eb="3">
      <t>リヨウリツ</t>
    </rPh>
    <phoneticPr fontId="2"/>
  </si>
  <si>
    <t>市県民税
（普通徴収）</t>
    <rPh sb="0" eb="4">
      <t>シケンミンゼイ</t>
    </rPh>
    <rPh sb="6" eb="8">
      <t>フツウ</t>
    </rPh>
    <rPh sb="8" eb="10">
      <t>チョウシュウ</t>
    </rPh>
    <phoneticPr fontId="2"/>
  </si>
  <si>
    <t>市税等口座振替利用状況の推移</t>
    <rPh sb="0" eb="2">
      <t>シゼイ</t>
    </rPh>
    <rPh sb="2" eb="3">
      <t>トウ</t>
    </rPh>
    <rPh sb="3" eb="5">
      <t>コウザ</t>
    </rPh>
    <rPh sb="5" eb="7">
      <t>フリカエ</t>
    </rPh>
    <rPh sb="7" eb="9">
      <t>リヨウ</t>
    </rPh>
    <rPh sb="9" eb="11">
      <t>ジョウキョウ</t>
    </rPh>
    <rPh sb="12" eb="14">
      <t>スイイ</t>
    </rPh>
    <phoneticPr fontId="2"/>
  </si>
  <si>
    <t>市県民税</t>
    <rPh sb="0" eb="4">
      <t>シケンミンゼイ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</si>
  <si>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</si>
  <si>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</si>
  <si>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2"/>
  </si>
  <si>
    <t>%</t>
    <phoneticPr fontId="2"/>
  </si>
  <si>
    <t>%</t>
    <phoneticPr fontId="2"/>
  </si>
  <si>
    <t>2　過誤納金還付状況</t>
    <rPh sb="2" eb="5">
      <t>カゴノウ</t>
    </rPh>
    <rPh sb="5" eb="6">
      <t>キン</t>
    </rPh>
    <rPh sb="6" eb="8">
      <t>カンプ</t>
    </rPh>
    <rPh sb="8" eb="10">
      <t>ジョウキョウ</t>
    </rPh>
    <phoneticPr fontId="2"/>
  </si>
  <si>
    <t>Ⅲ　市税等収納状況</t>
    <rPh sb="2" eb="4">
      <t>シゼイ</t>
    </rPh>
    <rPh sb="4" eb="5">
      <t>トウ</t>
    </rPh>
    <rPh sb="5" eb="7">
      <t>シュウノウ</t>
    </rPh>
    <rPh sb="7" eb="9">
      <t>ジョウキョウ</t>
    </rPh>
    <phoneticPr fontId="2"/>
  </si>
  <si>
    <t>1　年度別市税賦課収納状況</t>
    <rPh sb="2" eb="4">
      <t>ネンド</t>
    </rPh>
    <rPh sb="4" eb="5">
      <t>ベツ</t>
    </rPh>
    <rPh sb="5" eb="7">
      <t>シゼイ</t>
    </rPh>
    <rPh sb="7" eb="9">
      <t>フカ</t>
    </rPh>
    <rPh sb="9" eb="11">
      <t>シュウノウ</t>
    </rPh>
    <rPh sb="11" eb="13">
      <t>ジョウキョウ</t>
    </rPh>
    <phoneticPr fontId="2"/>
  </si>
  <si>
    <t>予算額</t>
    <rPh sb="0" eb="3">
      <t>ヨサンガク</t>
    </rPh>
    <phoneticPr fontId="2"/>
  </si>
  <si>
    <t>調定額</t>
    <rPh sb="0" eb="3">
      <t>チョウテイガク</t>
    </rPh>
    <phoneticPr fontId="2"/>
  </si>
  <si>
    <t>収納額</t>
    <rPh sb="0" eb="2">
      <t>シュウノウ</t>
    </rPh>
    <rPh sb="2" eb="3">
      <t>ガク</t>
    </rPh>
    <phoneticPr fontId="2"/>
  </si>
  <si>
    <t>前年比</t>
    <rPh sb="0" eb="3">
      <t>ゼンネンヒ</t>
    </rPh>
    <phoneticPr fontId="2"/>
  </si>
  <si>
    <t>収納率</t>
    <rPh sb="0" eb="2">
      <t>シュウノウ</t>
    </rPh>
    <rPh sb="2" eb="3">
      <t>リツ</t>
    </rPh>
    <phoneticPr fontId="2"/>
  </si>
  <si>
    <t>千円</t>
    <rPh sb="0" eb="2">
      <t>センエン</t>
    </rPh>
    <phoneticPr fontId="2"/>
  </si>
  <si>
    <t>%</t>
    <phoneticPr fontId="2"/>
  </si>
  <si>
    <t>%</t>
    <phoneticPr fontId="2"/>
  </si>
  <si>
    <t>市税</t>
    <rPh sb="0" eb="2">
      <t>シゼイ</t>
    </rPh>
    <phoneticPr fontId="2"/>
  </si>
  <si>
    <t>現年課税分</t>
    <rPh sb="0" eb="2">
      <t>ゲンネン</t>
    </rPh>
    <rPh sb="2" eb="4">
      <t>カゼイ</t>
    </rPh>
    <rPh sb="4" eb="5">
      <t>ブン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</si>
  <si>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</si>
  <si>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市民税</t>
    <rPh sb="0" eb="3">
      <t>シミンゼイ</t>
    </rPh>
    <phoneticPr fontId="2"/>
  </si>
  <si>
    <t>個人市民税</t>
    <rPh sb="0" eb="2">
      <t>コジン</t>
    </rPh>
    <rPh sb="2" eb="5">
      <t>シミンゼイ</t>
    </rPh>
    <phoneticPr fontId="2"/>
  </si>
  <si>
    <t>(1) 現年課税分</t>
    <rPh sb="4" eb="6">
      <t>ゲンネン</t>
    </rPh>
    <rPh sb="6" eb="8">
      <t>カゼイ</t>
    </rPh>
    <rPh sb="8" eb="9">
      <t>ブン</t>
    </rPh>
    <phoneticPr fontId="2"/>
  </si>
  <si>
    <t>(2) 現年課税分</t>
    <rPh sb="4" eb="6">
      <t>ゲンネン</t>
    </rPh>
    <rPh sb="6" eb="8">
      <t>カゼイ</t>
    </rPh>
    <rPh sb="8" eb="9">
      <t>ブン</t>
    </rPh>
    <phoneticPr fontId="2"/>
  </si>
  <si>
    <t>(2) 滞納繰越分</t>
    <rPh sb="4" eb="6">
      <t>タイノウ</t>
    </rPh>
    <rPh sb="6" eb="8">
      <t>クリコシ</t>
    </rPh>
    <rPh sb="8" eb="9">
      <t>ブン</t>
    </rPh>
    <phoneticPr fontId="2"/>
  </si>
  <si>
    <t>(3) 滞納繰越分</t>
    <rPh sb="4" eb="6">
      <t>タイノウ</t>
    </rPh>
    <rPh sb="6" eb="8">
      <t>クリコシ</t>
    </rPh>
    <rPh sb="8" eb="9">
      <t>ブン</t>
    </rPh>
    <phoneticPr fontId="2"/>
  </si>
  <si>
    <t>(1) 現年課税分</t>
    <rPh sb="4" eb="9">
      <t>ゲンネンカゼイブン</t>
    </rPh>
    <phoneticPr fontId="2"/>
  </si>
  <si>
    <t>(2) 現年課税分</t>
    <rPh sb="4" eb="9">
      <t>ゲンネンカゼイブン</t>
    </rPh>
    <phoneticPr fontId="2"/>
  </si>
  <si>
    <t>(2) 滞納繰越分</t>
    <rPh sb="4" eb="9">
      <t>タイノウクリコシブン</t>
    </rPh>
    <phoneticPr fontId="2"/>
  </si>
  <si>
    <t>(3) 滞納繰越分</t>
    <rPh sb="4" eb="9">
      <t>タイノウクリコシブン</t>
    </rPh>
    <phoneticPr fontId="2"/>
  </si>
  <si>
    <t>(3) 交付金</t>
    <rPh sb="4" eb="7">
      <t>コウフキン</t>
    </rPh>
    <phoneticPr fontId="2"/>
  </si>
  <si>
    <t>(4) 交付金</t>
    <rPh sb="4" eb="7">
      <t>コウフキン</t>
    </rPh>
    <phoneticPr fontId="2"/>
  </si>
  <si>
    <t>-</t>
    <phoneticPr fontId="2"/>
  </si>
  <si>
    <t>7　税外収入金の収納状況(平成30年度)</t>
    <rPh sb="2" eb="3">
      <t>ゼイ</t>
    </rPh>
    <rPh sb="3" eb="4">
      <t>ガイ</t>
    </rPh>
    <rPh sb="4" eb="6">
      <t>シュウニュウ</t>
    </rPh>
    <rPh sb="6" eb="7">
      <t>キン</t>
    </rPh>
    <rPh sb="8" eb="10">
      <t>シュウノウ</t>
    </rPh>
    <rPh sb="10" eb="12">
      <t>ジョウキョウ</t>
    </rPh>
    <rPh sb="13" eb="15">
      <t>ヘイセイ</t>
    </rPh>
    <rPh sb="17" eb="18">
      <t>ネン</t>
    </rPh>
    <rPh sb="18" eb="19">
      <t>ド</t>
    </rPh>
    <phoneticPr fontId="2"/>
  </si>
  <si>
    <t>種別</t>
    <rPh sb="0" eb="2">
      <t>シュベツ</t>
    </rPh>
    <phoneticPr fontId="2"/>
  </si>
  <si>
    <t>収入額</t>
    <rPh sb="0" eb="2">
      <t>シュウニュウ</t>
    </rPh>
    <rPh sb="2" eb="3">
      <t>ガク</t>
    </rPh>
    <phoneticPr fontId="2"/>
  </si>
  <si>
    <t>不納欠損額</t>
    <rPh sb="0" eb="2">
      <t>フノウ</t>
    </rPh>
    <rPh sb="2" eb="4">
      <t>ケッソン</t>
    </rPh>
    <rPh sb="4" eb="5">
      <t>ガク</t>
    </rPh>
    <phoneticPr fontId="2"/>
  </si>
  <si>
    <t>未収入額</t>
    <rPh sb="0" eb="3">
      <t>ミシュウニュウ</t>
    </rPh>
    <rPh sb="3" eb="4">
      <t>ガク</t>
    </rPh>
    <phoneticPr fontId="2"/>
  </si>
  <si>
    <t>延滞金</t>
    <rPh sb="0" eb="3">
      <t>エンタイキン</t>
    </rPh>
    <phoneticPr fontId="2"/>
  </si>
  <si>
    <t>-</t>
    <phoneticPr fontId="2"/>
  </si>
  <si>
    <t>その他収入</t>
    <rPh sb="2" eb="3">
      <t>タ</t>
    </rPh>
    <rPh sb="3" eb="5">
      <t>シュウニュウ</t>
    </rPh>
    <phoneticPr fontId="2"/>
  </si>
  <si>
    <t>証明・閲覧</t>
    <rPh sb="0" eb="2">
      <t>ショウメイ</t>
    </rPh>
    <rPh sb="3" eb="5">
      <t>エツラン</t>
    </rPh>
    <phoneticPr fontId="2"/>
  </si>
  <si>
    <t>督促手数料</t>
    <rPh sb="0" eb="2">
      <t>トクソク</t>
    </rPh>
    <rPh sb="2" eb="5">
      <t>テスウリョウ</t>
    </rPh>
    <phoneticPr fontId="2"/>
  </si>
  <si>
    <t>証票交付</t>
    <rPh sb="0" eb="2">
      <t>ショウヒョウ</t>
    </rPh>
    <rPh sb="2" eb="4">
      <t>コウフ</t>
    </rPh>
    <phoneticPr fontId="2"/>
  </si>
  <si>
    <t>8　県民税徴収取扱費交付金(平成30年度)</t>
    <rPh sb="2" eb="5">
      <t>ケンミンゼイ</t>
    </rPh>
    <rPh sb="5" eb="7">
      <t>チョウシュウ</t>
    </rPh>
    <rPh sb="7" eb="9">
      <t>トリアツカイ</t>
    </rPh>
    <rPh sb="9" eb="10">
      <t>ヒ</t>
    </rPh>
    <rPh sb="10" eb="13">
      <t>コウフキン</t>
    </rPh>
    <rPh sb="14" eb="16">
      <t>ヘイセイ</t>
    </rPh>
    <rPh sb="18" eb="19">
      <t>ネン</t>
    </rPh>
    <rPh sb="19" eb="20">
      <t>ド</t>
    </rPh>
    <phoneticPr fontId="2"/>
  </si>
  <si>
    <t>人数、通数</t>
    <rPh sb="0" eb="2">
      <t>ニンズウ</t>
    </rPh>
    <rPh sb="3" eb="4">
      <t>ツウ</t>
    </rPh>
    <rPh sb="4" eb="5">
      <t>スウ</t>
    </rPh>
    <phoneticPr fontId="2"/>
  </si>
  <si>
    <t>支払徴収金額</t>
    <rPh sb="0" eb="2">
      <t>シハライ</t>
    </rPh>
    <rPh sb="2" eb="4">
      <t>チョウシュウ</t>
    </rPh>
    <rPh sb="4" eb="6">
      <t>キンガク</t>
    </rPh>
    <phoneticPr fontId="2"/>
  </si>
  <si>
    <t>交付基準</t>
    <rPh sb="0" eb="2">
      <t>コウフ</t>
    </rPh>
    <rPh sb="2" eb="4">
      <t>キジュン</t>
    </rPh>
    <phoneticPr fontId="2"/>
  </si>
  <si>
    <t>交付金</t>
    <rPh sb="0" eb="3">
      <t>コウフキン</t>
    </rPh>
    <phoneticPr fontId="2"/>
  </si>
  <si>
    <t>名、通</t>
    <rPh sb="0" eb="1">
      <t>メイ</t>
    </rPh>
    <rPh sb="2" eb="3">
      <t>ツウ</t>
    </rPh>
    <phoneticPr fontId="2"/>
  </si>
  <si>
    <t>納税義務者数に対する分</t>
    <rPh sb="0" eb="2">
      <t>ノウゼイ</t>
    </rPh>
    <rPh sb="2" eb="5">
      <t>ギムシャ</t>
    </rPh>
    <rPh sb="5" eb="6">
      <t>スウ</t>
    </rPh>
    <rPh sb="7" eb="8">
      <t>タイ</t>
    </rPh>
    <rPh sb="10" eb="11">
      <t>ブン</t>
    </rPh>
    <phoneticPr fontId="2"/>
  </si>
  <si>
    <t>過誤納還付金に対する分</t>
    <rPh sb="0" eb="3">
      <t>カゴノウ</t>
    </rPh>
    <rPh sb="3" eb="5">
      <t>カンプ</t>
    </rPh>
    <rPh sb="5" eb="6">
      <t>キン</t>
    </rPh>
    <rPh sb="7" eb="8">
      <t>タイ</t>
    </rPh>
    <rPh sb="10" eb="11">
      <t>ブン</t>
    </rPh>
    <phoneticPr fontId="2"/>
  </si>
  <si>
    <t>按分率による</t>
    <rPh sb="0" eb="2">
      <t>アンブン</t>
    </rPh>
    <rPh sb="2" eb="3">
      <t>リツ</t>
    </rPh>
    <phoneticPr fontId="2"/>
  </si>
  <si>
    <t>還付加算金に対する分</t>
    <rPh sb="0" eb="2">
      <t>カンプ</t>
    </rPh>
    <rPh sb="2" eb="5">
      <t>カサンキン</t>
    </rPh>
    <rPh sb="6" eb="7">
      <t>タイ</t>
    </rPh>
    <rPh sb="9" eb="10">
      <t>ブン</t>
    </rPh>
    <phoneticPr fontId="2"/>
  </si>
  <si>
    <t>〃</t>
    <phoneticPr fontId="2"/>
  </si>
  <si>
    <t>所得割額から控除できなかった額に対する分</t>
    <rPh sb="0" eb="2">
      <t>ショトク</t>
    </rPh>
    <rPh sb="2" eb="3">
      <t>ワリ</t>
    </rPh>
    <rPh sb="3" eb="4">
      <t>ガク</t>
    </rPh>
    <rPh sb="6" eb="8">
      <t>コウジョ</t>
    </rPh>
    <rPh sb="14" eb="15">
      <t>ガク</t>
    </rPh>
    <rPh sb="16" eb="17">
      <t>タイ</t>
    </rPh>
    <rPh sb="19" eb="20">
      <t>ブン</t>
    </rPh>
    <phoneticPr fontId="2"/>
  </si>
  <si>
    <t>-</t>
    <phoneticPr fontId="2"/>
  </si>
  <si>
    <t>還付額</t>
    <rPh sb="0" eb="2">
      <t>カンプ</t>
    </rPh>
    <rPh sb="2" eb="3">
      <t>ガク</t>
    </rPh>
    <phoneticPr fontId="2"/>
  </si>
  <si>
    <t>徴収金に対する分</t>
    <rPh sb="0" eb="2">
      <t>チョウシュウ</t>
    </rPh>
    <rPh sb="2" eb="3">
      <t>キン</t>
    </rPh>
    <rPh sb="4" eb="5">
      <t>タイ</t>
    </rPh>
    <rPh sb="7" eb="8">
      <t>ブン</t>
    </rPh>
    <phoneticPr fontId="2"/>
  </si>
  <si>
    <t>7/100</t>
    <phoneticPr fontId="2"/>
  </si>
  <si>
    <t>計</t>
    <rPh sb="0" eb="1">
      <t>ケイ</t>
    </rPh>
    <phoneticPr fontId="2"/>
  </si>
  <si>
    <t>4　市税等滞納整理状況</t>
    <rPh sb="2" eb="4">
      <t>シゼイ</t>
    </rPh>
    <rPh sb="4" eb="5">
      <t>トウ</t>
    </rPh>
    <rPh sb="5" eb="7">
      <t>タイノウ</t>
    </rPh>
    <rPh sb="7" eb="9">
      <t>セイリ</t>
    </rPh>
    <rPh sb="9" eb="11">
      <t>ジョウキョウ</t>
    </rPh>
    <phoneticPr fontId="2"/>
  </si>
  <si>
    <t>(1)　不納欠損処分としたもの</t>
    <rPh sb="4" eb="6">
      <t>フノウ</t>
    </rPh>
    <rPh sb="6" eb="8">
      <t>ケッソン</t>
    </rPh>
    <rPh sb="8" eb="10">
      <t>ショブン</t>
    </rPh>
    <phoneticPr fontId="2"/>
  </si>
  <si>
    <t>（注）市税計には、個人県民税分を含む。</t>
    <rPh sb="3" eb="5">
      <t>シゼイ</t>
    </rPh>
    <rPh sb="5" eb="6">
      <t>ケイ</t>
    </rPh>
    <phoneticPr fontId="2"/>
  </si>
  <si>
    <t>(2)　執行停止としたもの</t>
    <rPh sb="4" eb="6">
      <t>シッコウ</t>
    </rPh>
    <rPh sb="6" eb="8">
      <t>テイシ</t>
    </rPh>
    <phoneticPr fontId="2"/>
  </si>
  <si>
    <t>(3)　執行停止継続中のもの</t>
    <rPh sb="4" eb="6">
      <t>シッコウ</t>
    </rPh>
    <rPh sb="6" eb="8">
      <t>テイシ</t>
    </rPh>
    <rPh sb="8" eb="11">
      <t>ケイゾクチュウ</t>
    </rPh>
    <phoneticPr fontId="2"/>
  </si>
  <si>
    <t>5　財産差押処分の執行状況</t>
    <rPh sb="2" eb="4">
      <t>ザイサン</t>
    </rPh>
    <rPh sb="4" eb="6">
      <t>サシオサエ</t>
    </rPh>
    <rPh sb="6" eb="8">
      <t>ショブン</t>
    </rPh>
    <rPh sb="9" eb="11">
      <t>シッコウ</t>
    </rPh>
    <rPh sb="11" eb="13">
      <t>ジョウキョウ</t>
    </rPh>
    <phoneticPr fontId="2"/>
  </si>
  <si>
    <t>前年度末合計</t>
    <rPh sb="0" eb="3">
      <t>ゼンネンド</t>
    </rPh>
    <rPh sb="3" eb="4">
      <t>マツ</t>
    </rPh>
    <rPh sb="4" eb="6">
      <t>ゴウケイ</t>
    </rPh>
    <phoneticPr fontId="2"/>
  </si>
  <si>
    <t>差押</t>
    <rPh sb="0" eb="2">
      <t>サシオサエ</t>
    </rPh>
    <phoneticPr fontId="2"/>
  </si>
  <si>
    <t>解除等</t>
    <rPh sb="0" eb="2">
      <t>カイジョ</t>
    </rPh>
    <rPh sb="2" eb="3">
      <t>トウ</t>
    </rPh>
    <phoneticPr fontId="2"/>
  </si>
  <si>
    <t>本年度末合計</t>
    <rPh sb="0" eb="1">
      <t>ホン</t>
    </rPh>
    <rPh sb="1" eb="4">
      <t>ネンドマツ</t>
    </rPh>
    <rPh sb="4" eb="6">
      <t>ゴウケイ</t>
    </rPh>
    <phoneticPr fontId="2"/>
  </si>
  <si>
    <t>うち公売による充当</t>
    <rPh sb="2" eb="4">
      <t>コウバイ</t>
    </rPh>
    <rPh sb="7" eb="9">
      <t>ジュウトウ</t>
    </rPh>
    <phoneticPr fontId="2"/>
  </si>
  <si>
    <t>不動産</t>
    <rPh sb="0" eb="3">
      <t>フドウサン</t>
    </rPh>
    <phoneticPr fontId="2"/>
  </si>
  <si>
    <t>動産</t>
    <rPh sb="0" eb="2">
      <t>ドウサン</t>
    </rPh>
    <phoneticPr fontId="2"/>
  </si>
  <si>
    <t>債権</t>
    <rPh sb="0" eb="2">
      <t>サイケン</t>
    </rPh>
    <phoneticPr fontId="2"/>
  </si>
  <si>
    <t>電話加入権等</t>
    <rPh sb="0" eb="2">
      <t>デンワ</t>
    </rPh>
    <rPh sb="2" eb="5">
      <t>カニュウケン</t>
    </rPh>
    <rPh sb="5" eb="6">
      <t>トウ</t>
    </rPh>
    <phoneticPr fontId="2"/>
  </si>
  <si>
    <t>（注）市税には、個人県民税分を含む。</t>
    <rPh sb="3" eb="5">
      <t>シゼイ</t>
    </rPh>
    <rPh sb="15" eb="16">
      <t>フク</t>
    </rPh>
    <phoneticPr fontId="2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</si>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</sst>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&quot;平成&quot;#&quot;年度&quot;"/>
    <numFmt numFmtId="177" formatCode="#,##0.0_ ;[Red]\-#,##0.0\ "/>
    <numFmt numFmtId="178" formatCode="0.0_ "/>
    <numFmt numFmtId="179" formatCode="#,##0;&quot;△ &quot;#,##0"/>
  </numFmts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20"/>
      <color theme="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2">
    <xf numFmtId="0" fontId="0" fillId="0" borderId="0" xfId="0">
      <alignment vertical="center"/>
    </xf>
    <xf numFmtId="0" fontId="4" fillId="0" borderId="0" xfId="0" applyFont="1">
      <alignment vertical="center"/>
    </xf>
    <xf numFmtId="179" fontId="5" fillId="0" borderId="1" xfId="1" applyNumberFormat="1" applyFont="1" applyBorder="1" applyProtection="1">
      <alignment vertical="center"/>
      <protection locked="0"/>
    </xf>
    <xf numFmtId="179" fontId="5" fillId="0" borderId="1" xfId="1" applyNumberFormat="1" applyFont="1" applyBorder="1">
      <alignment vertical="center"/>
    </xf>
    <xf numFmtId="179" fontId="5" fillId="0" borderId="10" xfId="1" applyNumberFormat="1" applyFont="1" applyBorder="1" applyProtection="1">
      <alignment vertical="center"/>
      <protection locked="0"/>
    </xf>
    <xf numFmtId="0" fontId="6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distributed" vertical="center"/>
    </xf>
    <xf numFmtId="0" fontId="9" fillId="0" borderId="0" xfId="0" applyFont="1">
      <alignment vertical="center"/>
    </xf>
    <xf numFmtId="0" fontId="7" fillId="0" borderId="8" xfId="0" applyFont="1" applyBorder="1">
      <alignment vertical="center"/>
    </xf>
    <xf numFmtId="0" fontId="10" fillId="0" borderId="8" xfId="0" applyFont="1" applyBorder="1" applyAlignment="1">
      <alignment horizontal="right" vertical="center"/>
    </xf>
    <xf numFmtId="179" fontId="8" fillId="0" borderId="10" xfId="1" applyNumberFormat="1" applyFont="1" applyBorder="1" applyProtection="1">
      <alignment vertical="center"/>
      <protection locked="0"/>
    </xf>
    <xf numFmtId="179" fontId="8" fillId="0" borderId="1" xfId="1" applyNumberFormat="1" applyFont="1" applyBorder="1" applyProtection="1">
      <alignment vertical="center"/>
      <protection locked="0"/>
    </xf>
    <xf numFmtId="179" fontId="8" fillId="0" borderId="1" xfId="1" applyNumberFormat="1" applyFont="1" applyBorder="1">
      <alignment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179" fontId="7" fillId="0" borderId="10" xfId="1" applyNumberFormat="1" applyFont="1" applyBorder="1" applyAlignment="1" applyProtection="1">
      <alignment horizontal="right" vertical="center"/>
      <protection locked="0"/>
    </xf>
    <xf numFmtId="177" fontId="7" fillId="0" borderId="10" xfId="1" applyNumberFormat="1" applyFont="1" applyBorder="1" applyAlignment="1" applyProtection="1">
      <alignment horizontal="right" vertical="center"/>
      <protection locked="0"/>
    </xf>
    <xf numFmtId="179" fontId="7" fillId="0" borderId="1" xfId="1" applyNumberFormat="1" applyFont="1" applyBorder="1" applyAlignment="1" applyProtection="1">
      <alignment horizontal="right" vertical="center"/>
      <protection locked="0"/>
    </xf>
    <xf numFmtId="177" fontId="7" fillId="0" borderId="1" xfId="1" applyNumberFormat="1" applyFont="1" applyBorder="1" applyAlignment="1" applyProtection="1">
      <alignment horizontal="right" vertical="center"/>
      <protection locked="0"/>
    </xf>
    <xf numFmtId="179" fontId="7" fillId="0" borderId="1" xfId="1" applyNumberFormat="1" applyFont="1" applyBorder="1" applyAlignment="1" applyProtection="1">
      <alignment horizontal="right" vertical="center"/>
    </xf>
    <xf numFmtId="38" fontId="7" fillId="0" borderId="1" xfId="1" applyFont="1" applyBorder="1">
      <alignment vertical="center"/>
    </xf>
    <xf numFmtId="38" fontId="7" fillId="0" borderId="1" xfId="1" applyFont="1" applyBorder="1" applyProtection="1">
      <alignment vertical="center"/>
      <protection locked="0"/>
    </xf>
    <xf numFmtId="176" fontId="7" fillId="0" borderId="1" xfId="0" applyNumberFormat="1" applyFont="1" applyBorder="1" applyAlignment="1" applyProtection="1">
      <alignment horizontal="center" vertical="center"/>
    </xf>
    <xf numFmtId="178" fontId="7" fillId="0" borderId="1" xfId="0" applyNumberFormat="1" applyFont="1" applyBorder="1" applyProtection="1">
      <alignment vertical="center"/>
    </xf>
    <xf numFmtId="176" fontId="7" fillId="0" borderId="10" xfId="0" applyNumberFormat="1" applyFont="1" applyBorder="1" applyAlignment="1">
      <alignment horizontal="distributed" vertical="center"/>
    </xf>
    <xf numFmtId="178" fontId="7" fillId="0" borderId="1" xfId="0" applyNumberFormat="1" applyFont="1" applyBorder="1" applyProtection="1">
      <alignment vertical="center"/>
      <protection locked="0"/>
    </xf>
    <xf numFmtId="176" fontId="7" fillId="0" borderId="1" xfId="0" applyNumberFormat="1" applyFont="1" applyBorder="1" applyAlignment="1" applyProtection="1">
      <alignment horizontal="distributed" vertical="center"/>
      <protection locked="0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/>
    </xf>
    <xf numFmtId="0" fontId="7" fillId="0" borderId="10" xfId="0" applyFont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 indent="1"/>
    </xf>
    <xf numFmtId="176" fontId="7" fillId="0" borderId="1" xfId="0" applyNumberFormat="1" applyFont="1" applyBorder="1" applyAlignment="1">
      <alignment horizontal="distributed" vertical="center"/>
    </xf>
    <xf numFmtId="0" fontId="7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7" fillId="0" borderId="10" xfId="0" applyFont="1" applyBorder="1" applyAlignment="1">
      <alignment horizontal="distributed" vertical="center" indent="1"/>
    </xf>
    <xf numFmtId="0" fontId="7" fillId="0" borderId="1" xfId="0" applyFont="1" applyBorder="1" applyAlignment="1">
      <alignment horizontal="distributed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distributed" vertical="center"/>
    </xf>
    <xf numFmtId="38" fontId="7" fillId="0" borderId="10" xfId="1" applyFont="1" applyBorder="1" applyProtection="1">
      <alignment vertical="center"/>
      <protection locked="0"/>
    </xf>
    <xf numFmtId="178" fontId="7" fillId="0" borderId="10" xfId="0" applyNumberFormat="1" applyFont="1" applyBorder="1" applyProtection="1">
      <alignment vertical="center"/>
      <protection locked="0"/>
    </xf>
    <xf numFmtId="0" fontId="7" fillId="0" borderId="1" xfId="0" applyFont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 wrapText="1" inden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distributed" vertical="center" indent="1"/>
    </xf>
    <xf numFmtId="0" fontId="15" fillId="0" borderId="0" xfId="0" applyFont="1">
      <alignment vertical="center"/>
    </xf>
    <xf numFmtId="0" fontId="15" fillId="0" borderId="1" xfId="0" applyFont="1" applyBorder="1" applyAlignment="1">
      <alignment horizontal="distributed" vertical="center" indent="1"/>
    </xf>
    <xf numFmtId="0" fontId="15" fillId="0" borderId="1" xfId="0" applyFont="1" applyBorder="1" applyAlignment="1">
      <alignment horizontal="distributed" vertical="center"/>
    </xf>
    <xf numFmtId="0" fontId="16" fillId="0" borderId="1" xfId="0" applyFont="1" applyBorder="1" applyAlignment="1">
      <alignment horizontal="distributed" vertical="center" indent="1"/>
    </xf>
    <xf numFmtId="0" fontId="16" fillId="0" borderId="1" xfId="0" applyFont="1" applyBorder="1" applyAlignment="1">
      <alignment horizontal="distributed" vertical="center"/>
    </xf>
    <xf numFmtId="0" fontId="15" fillId="0" borderId="2" xfId="0" applyFont="1" applyBorder="1">
      <alignment vertical="center"/>
    </xf>
    <xf numFmtId="0" fontId="15" fillId="0" borderId="15" xfId="0" applyFont="1" applyBorder="1">
      <alignment vertical="center"/>
    </xf>
    <xf numFmtId="0" fontId="15" fillId="0" borderId="3" xfId="0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2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3" xfId="0" applyFont="1" applyBorder="1">
      <alignment vertical="center"/>
    </xf>
    <xf numFmtId="0" fontId="5" fillId="0" borderId="3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2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3" xfId="0" applyFont="1" applyBorder="1">
      <alignment vertical="center"/>
    </xf>
    <xf numFmtId="38" fontId="7" fillId="0" borderId="10" xfId="1" applyFont="1" applyBorder="1">
      <alignment vertical="center"/>
    </xf>
    <xf numFmtId="177" fontId="7" fillId="0" borderId="10" xfId="1" applyNumberFormat="1" applyFont="1" applyBorder="1" applyAlignment="1">
      <alignment horizontal="right" vertical="center"/>
    </xf>
    <xf numFmtId="38" fontId="4" fillId="0" borderId="10" xfId="1" applyFont="1" applyBorder="1" applyProtection="1">
      <alignment vertical="center"/>
    </xf>
    <xf numFmtId="177" fontId="4" fillId="0" borderId="10" xfId="1" applyNumberFormat="1" applyFont="1" applyBorder="1" applyAlignment="1" applyProtection="1">
      <alignment horizontal="right" vertical="center"/>
    </xf>
    <xf numFmtId="177" fontId="4" fillId="0" borderId="10" xfId="1" applyNumberFormat="1" applyFont="1" applyBorder="1" applyAlignment="1" applyProtection="1">
      <alignment horizontal="right" vertical="center"/>
      <protection locked="0"/>
    </xf>
    <xf numFmtId="0" fontId="7" fillId="0" borderId="11" xfId="0" applyFont="1" applyBorder="1">
      <alignment vertical="center"/>
    </xf>
    <xf numFmtId="0" fontId="15" fillId="0" borderId="13" xfId="0" applyFont="1" applyBorder="1">
      <alignment vertical="center"/>
    </xf>
    <xf numFmtId="0" fontId="15" fillId="0" borderId="12" xfId="0" applyFont="1" applyBorder="1">
      <alignment vertical="center"/>
    </xf>
    <xf numFmtId="38" fontId="4" fillId="0" borderId="1" xfId="1" applyFont="1" applyBorder="1" applyProtection="1">
      <alignment vertical="center"/>
    </xf>
    <xf numFmtId="0" fontId="4" fillId="0" borderId="11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12" xfId="0" applyFont="1" applyBorder="1">
      <alignment vertical="center"/>
    </xf>
    <xf numFmtId="0" fontId="7" fillId="0" borderId="2" xfId="0" applyFont="1" applyBorder="1">
      <alignment vertical="center"/>
    </xf>
    <xf numFmtId="38" fontId="7" fillId="0" borderId="8" xfId="1" applyFont="1" applyBorder="1">
      <alignment vertical="center"/>
    </xf>
    <xf numFmtId="177" fontId="7" fillId="0" borderId="9" xfId="1" applyNumberFormat="1" applyFont="1" applyBorder="1" applyAlignment="1">
      <alignment horizontal="right" vertical="center"/>
    </xf>
    <xf numFmtId="38" fontId="4" fillId="0" borderId="8" xfId="1" applyFont="1" applyBorder="1" applyProtection="1">
      <alignment vertical="center"/>
    </xf>
    <xf numFmtId="177" fontId="4" fillId="0" borderId="9" xfId="1" applyNumberFormat="1" applyFont="1" applyBorder="1" applyAlignment="1" applyProtection="1">
      <alignment horizontal="right" vertical="center"/>
    </xf>
    <xf numFmtId="0" fontId="4" fillId="0" borderId="2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3" xfId="0" applyFont="1" applyBorder="1">
      <alignment vertical="center"/>
    </xf>
    <xf numFmtId="177" fontId="4" fillId="0" borderId="9" xfId="1" applyNumberFormat="1" applyFont="1" applyBorder="1" applyAlignment="1" applyProtection="1">
      <alignment horizontal="right" vertical="center"/>
      <protection locked="0"/>
    </xf>
    <xf numFmtId="0" fontId="15" fillId="0" borderId="16" xfId="0" applyFont="1" applyBorder="1">
      <alignment vertical="center"/>
    </xf>
    <xf numFmtId="38" fontId="7" fillId="0" borderId="19" xfId="1" applyFont="1" applyBorder="1">
      <alignment vertical="center"/>
    </xf>
    <xf numFmtId="177" fontId="7" fillId="0" borderId="19" xfId="1" applyNumberFormat="1" applyFont="1" applyBorder="1" applyAlignment="1">
      <alignment horizontal="right" vertical="center"/>
    </xf>
    <xf numFmtId="38" fontId="4" fillId="0" borderId="19" xfId="1" applyFont="1" applyBorder="1" applyProtection="1">
      <alignment vertical="center"/>
    </xf>
    <xf numFmtId="177" fontId="4" fillId="0" borderId="19" xfId="1" applyNumberFormat="1" applyFont="1" applyBorder="1" applyAlignment="1" applyProtection="1">
      <alignment horizontal="right" vertical="center"/>
    </xf>
    <xf numFmtId="0" fontId="16" fillId="0" borderId="16" xfId="0" applyFont="1" applyBorder="1">
      <alignment vertical="center"/>
    </xf>
    <xf numFmtId="177" fontId="4" fillId="0" borderId="19" xfId="1" applyNumberFormat="1" applyFont="1" applyBorder="1" applyAlignment="1" applyProtection="1">
      <alignment horizontal="right" vertical="center"/>
      <protection locked="0"/>
    </xf>
    <xf numFmtId="0" fontId="7" fillId="0" borderId="9" xfId="0" applyFont="1" applyBorder="1">
      <alignment vertical="center"/>
    </xf>
    <xf numFmtId="0" fontId="4" fillId="0" borderId="9" xfId="0" applyFont="1" applyBorder="1">
      <alignment vertical="center"/>
    </xf>
    <xf numFmtId="0" fontId="7" fillId="0" borderId="3" xfId="0" applyFont="1" applyBorder="1">
      <alignment vertical="center"/>
    </xf>
    <xf numFmtId="38" fontId="7" fillId="0" borderId="8" xfId="1" applyFont="1" applyBorder="1" applyProtection="1">
      <alignment vertical="center"/>
      <protection locked="0"/>
    </xf>
    <xf numFmtId="177" fontId="7" fillId="0" borderId="20" xfId="1" applyNumberFormat="1" applyFont="1" applyBorder="1" applyAlignment="1">
      <alignment horizontal="right" vertical="center"/>
    </xf>
    <xf numFmtId="38" fontId="4" fillId="0" borderId="8" xfId="1" applyFont="1" applyBorder="1" applyProtection="1">
      <alignment vertical="center"/>
      <protection locked="0"/>
    </xf>
    <xf numFmtId="177" fontId="4" fillId="0" borderId="20" xfId="1" applyNumberFormat="1" applyFont="1" applyBorder="1" applyAlignment="1" applyProtection="1">
      <alignment horizontal="right" vertical="center"/>
    </xf>
    <xf numFmtId="0" fontId="4" fillId="0" borderId="3" xfId="0" applyFont="1" applyBorder="1">
      <alignment vertical="center"/>
    </xf>
    <xf numFmtId="177" fontId="4" fillId="0" borderId="20" xfId="1" applyNumberFormat="1" applyFont="1" applyBorder="1" applyAlignment="1" applyProtection="1">
      <alignment horizontal="right" vertical="center"/>
      <protection locked="0"/>
    </xf>
    <xf numFmtId="0" fontId="7" fillId="0" borderId="21" xfId="0" applyFont="1" applyBorder="1">
      <alignment vertical="center"/>
    </xf>
    <xf numFmtId="0" fontId="7" fillId="0" borderId="22" xfId="0" applyFont="1" applyBorder="1">
      <alignment vertical="center"/>
    </xf>
    <xf numFmtId="38" fontId="7" fillId="0" borderId="23" xfId="1" applyFont="1" applyBorder="1" applyProtection="1">
      <alignment vertical="center"/>
      <protection locked="0"/>
    </xf>
    <xf numFmtId="38" fontId="4" fillId="0" borderId="23" xfId="1" applyFont="1" applyBorder="1" applyProtection="1">
      <alignment vertical="center"/>
      <protection locked="0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7" fillId="0" borderId="6" xfId="0" applyFont="1" applyBorder="1">
      <alignment vertical="center"/>
    </xf>
    <xf numFmtId="177" fontId="7" fillId="0" borderId="23" xfId="1" applyNumberFormat="1" applyFont="1" applyBorder="1" applyAlignment="1">
      <alignment horizontal="right" vertical="center"/>
    </xf>
    <xf numFmtId="177" fontId="4" fillId="0" borderId="23" xfId="1" applyNumberFormat="1" applyFont="1" applyBorder="1" applyAlignment="1" applyProtection="1">
      <alignment horizontal="right" vertical="center"/>
    </xf>
    <xf numFmtId="0" fontId="4" fillId="0" borderId="6" xfId="0" applyFont="1" applyBorder="1">
      <alignment vertical="center"/>
    </xf>
    <xf numFmtId="177" fontId="4" fillId="0" borderId="23" xfId="1" applyNumberFormat="1" applyFont="1" applyBorder="1" applyAlignment="1" applyProtection="1">
      <alignment horizontal="right" vertical="center"/>
      <protection locked="0"/>
    </xf>
    <xf numFmtId="0" fontId="15" fillId="0" borderId="11" xfId="0" applyFont="1" applyBorder="1">
      <alignment vertical="center"/>
    </xf>
    <xf numFmtId="0" fontId="16" fillId="0" borderId="11" xfId="0" applyFont="1" applyBorder="1">
      <alignment vertical="center"/>
    </xf>
    <xf numFmtId="0" fontId="7" fillId="0" borderId="26" xfId="0" applyFont="1" applyBorder="1">
      <alignment vertical="center"/>
    </xf>
    <xf numFmtId="38" fontId="7" fillId="0" borderId="29" xfId="1" applyFont="1" applyBorder="1" applyProtection="1">
      <alignment vertical="center"/>
      <protection locked="0"/>
    </xf>
    <xf numFmtId="177" fontId="7" fillId="0" borderId="29" xfId="1" applyNumberFormat="1" applyFont="1" applyBorder="1" applyAlignment="1">
      <alignment horizontal="right" vertical="center"/>
    </xf>
    <xf numFmtId="38" fontId="4" fillId="0" borderId="29" xfId="1" applyFont="1" applyBorder="1" applyProtection="1">
      <alignment vertical="center"/>
      <protection locked="0"/>
    </xf>
    <xf numFmtId="177" fontId="4" fillId="0" borderId="29" xfId="1" applyNumberFormat="1" applyFont="1" applyBorder="1" applyAlignment="1" applyProtection="1">
      <alignment horizontal="right" vertical="center"/>
    </xf>
    <xf numFmtId="0" fontId="4" fillId="0" borderId="26" xfId="0" applyFont="1" applyBorder="1">
      <alignment vertical="center"/>
    </xf>
    <xf numFmtId="177" fontId="4" fillId="0" borderId="29" xfId="1" applyNumberFormat="1" applyFont="1" applyBorder="1" applyAlignment="1" applyProtection="1">
      <alignment horizontal="right" vertical="center"/>
      <protection locked="0"/>
    </xf>
    <xf numFmtId="38" fontId="4" fillId="0" borderId="10" xfId="1" applyFont="1" applyBorder="1" applyProtection="1">
      <alignment vertical="center"/>
      <protection locked="0"/>
    </xf>
    <xf numFmtId="38" fontId="4" fillId="0" borderId="1" xfId="1" applyFont="1" applyBorder="1" applyProtection="1">
      <alignment vertical="center"/>
      <protection locked="0"/>
    </xf>
    <xf numFmtId="177" fontId="7" fillId="0" borderId="10" xfId="1" applyNumberFormat="1" applyFont="1" applyBorder="1" applyAlignment="1">
      <alignment horizontal="center" vertical="center"/>
    </xf>
    <xf numFmtId="177" fontId="4" fillId="0" borderId="10" xfId="1" applyNumberFormat="1" applyFont="1" applyBorder="1" applyAlignment="1" applyProtection="1">
      <alignment horizontal="center" vertical="center"/>
    </xf>
    <xf numFmtId="177" fontId="4" fillId="0" borderId="10" xfId="1" applyNumberFormat="1" applyFont="1" applyBorder="1" applyAlignment="1" applyProtection="1">
      <alignment horizontal="center" vertical="center"/>
      <protection locked="0"/>
    </xf>
    <xf numFmtId="38" fontId="7" fillId="0" borderId="10" xfId="1" applyFont="1" applyBorder="1" applyAlignment="1" applyProtection="1">
      <alignment horizontal="center" vertical="center"/>
      <protection locked="0"/>
    </xf>
    <xf numFmtId="0" fontId="7" fillId="0" borderId="15" xfId="0" applyFont="1" applyBorder="1">
      <alignment vertical="center"/>
    </xf>
    <xf numFmtId="179" fontId="7" fillId="0" borderId="10" xfId="0" applyNumberFormat="1" applyFont="1" applyBorder="1" applyProtection="1">
      <alignment vertical="center"/>
      <protection locked="0"/>
    </xf>
    <xf numFmtId="179" fontId="7" fillId="0" borderId="1" xfId="0" applyNumberFormat="1" applyFont="1" applyBorder="1" applyProtection="1">
      <alignment vertical="center"/>
      <protection locked="0"/>
    </xf>
    <xf numFmtId="179" fontId="7" fillId="0" borderId="1" xfId="0" applyNumberFormat="1" applyFont="1" applyBorder="1">
      <alignment vertical="center"/>
    </xf>
    <xf numFmtId="179" fontId="7" fillId="0" borderId="19" xfId="0" applyNumberFormat="1" applyFont="1" applyBorder="1">
      <alignment vertical="center"/>
    </xf>
    <xf numFmtId="0" fontId="7" fillId="0" borderId="1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1" xfId="0" applyFont="1" applyBorder="1" applyAlignment="1">
      <alignment horizontal="distributed" vertical="center" indent="1"/>
    </xf>
    <xf numFmtId="0" fontId="8" fillId="0" borderId="11" xfId="0" applyFont="1" applyBorder="1" applyAlignment="1">
      <alignment horizontal="distributed" vertical="center" indent="1"/>
    </xf>
    <xf numFmtId="0" fontId="8" fillId="0" borderId="37" xfId="0" applyFont="1" applyBorder="1" applyAlignment="1">
      <alignment horizontal="distributed" vertical="center"/>
    </xf>
    <xf numFmtId="0" fontId="10" fillId="0" borderId="2" xfId="0" applyFont="1" applyBorder="1" applyAlignment="1">
      <alignment horizontal="right" vertical="center"/>
    </xf>
    <xf numFmtId="0" fontId="10" fillId="0" borderId="38" xfId="0" applyFont="1" applyBorder="1" applyAlignment="1">
      <alignment horizontal="right" vertical="center"/>
    </xf>
    <xf numFmtId="0" fontId="8" fillId="0" borderId="10" xfId="0" applyFont="1" applyBorder="1" applyAlignment="1">
      <alignment horizontal="distributed" vertical="center"/>
    </xf>
    <xf numFmtId="179" fontId="8" fillId="0" borderId="10" xfId="1" applyNumberFormat="1" applyFont="1" applyBorder="1" applyProtection="1">
      <alignment vertical="center"/>
    </xf>
    <xf numFmtId="179" fontId="8" fillId="0" borderId="6" xfId="1" applyNumberFormat="1" applyFont="1" applyBorder="1" applyProtection="1">
      <alignment vertical="center"/>
      <protection locked="0"/>
    </xf>
    <xf numFmtId="179" fontId="8" fillId="0" borderId="39" xfId="1" applyNumberFormat="1" applyFont="1" applyBorder="1" applyProtection="1">
      <alignment vertical="center"/>
      <protection locked="0"/>
    </xf>
    <xf numFmtId="179" fontId="8" fillId="0" borderId="10" xfId="1" applyNumberFormat="1" applyFont="1" applyBorder="1">
      <alignment vertical="center"/>
    </xf>
    <xf numFmtId="179" fontId="8" fillId="0" borderId="0" xfId="0" applyNumberFormat="1" applyFont="1" applyProtection="1">
      <alignment vertical="center"/>
      <protection locked="0"/>
    </xf>
    <xf numFmtId="179" fontId="8" fillId="0" borderId="11" xfId="1" applyNumberFormat="1" applyFont="1" applyBorder="1" applyProtection="1">
      <alignment vertical="center"/>
      <protection locked="0"/>
    </xf>
    <xf numFmtId="179" fontId="8" fillId="0" borderId="37" xfId="1" applyNumberFormat="1" applyFont="1" applyBorder="1" applyProtection="1">
      <alignment vertical="center"/>
      <protection locked="0"/>
    </xf>
    <xf numFmtId="0" fontId="8" fillId="0" borderId="1" xfId="0" applyFont="1" applyBorder="1" applyAlignment="1">
      <alignment horizontal="center" vertical="center"/>
    </xf>
    <xf numFmtId="179" fontId="8" fillId="0" borderId="11" xfId="1" applyNumberFormat="1" applyFont="1" applyBorder="1">
      <alignment vertical="center"/>
    </xf>
    <xf numFmtId="179" fontId="8" fillId="0" borderId="37" xfId="1" applyNumberFormat="1" applyFont="1" applyBorder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15" fillId="0" borderId="2" xfId="0" applyFont="1" applyBorder="1" applyAlignment="1">
      <alignment horizontal="right" vertical="center"/>
    </xf>
    <xf numFmtId="0" fontId="15" fillId="0" borderId="15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176" fontId="15" fillId="0" borderId="11" xfId="0" applyNumberFormat="1" applyFont="1" applyBorder="1" applyAlignment="1" applyProtection="1">
      <alignment horizontal="distributed" vertical="center" indent="7"/>
      <protection locked="0"/>
    </xf>
    <xf numFmtId="176" fontId="15" fillId="0" borderId="13" xfId="0" applyNumberFormat="1" applyFont="1" applyBorder="1" applyAlignment="1" applyProtection="1">
      <alignment horizontal="distributed" vertical="center" indent="7"/>
      <protection locked="0"/>
    </xf>
    <xf numFmtId="176" fontId="15" fillId="0" borderId="12" xfId="0" applyNumberFormat="1" applyFont="1" applyBorder="1" applyAlignment="1" applyProtection="1">
      <alignment horizontal="distributed" vertical="center" indent="7"/>
      <protection locked="0"/>
    </xf>
    <xf numFmtId="176" fontId="15" fillId="0" borderId="11" xfId="0" applyNumberFormat="1" applyFont="1" applyBorder="1" applyAlignment="1">
      <alignment horizontal="distributed" vertical="center" indent="7"/>
    </xf>
    <xf numFmtId="176" fontId="15" fillId="0" borderId="13" xfId="0" applyNumberFormat="1" applyFont="1" applyBorder="1" applyAlignment="1">
      <alignment horizontal="distributed" vertical="center" indent="7"/>
    </xf>
    <xf numFmtId="176" fontId="15" fillId="0" borderId="12" xfId="0" applyNumberFormat="1" applyFont="1" applyBorder="1" applyAlignment="1">
      <alignment horizontal="distributed" vertical="center" indent="7"/>
    </xf>
    <xf numFmtId="0" fontId="16" fillId="0" borderId="2" xfId="0" applyFont="1" applyBorder="1" applyAlignment="1">
      <alignment horizontal="right" vertical="center"/>
    </xf>
    <xf numFmtId="0" fontId="16" fillId="0" borderId="15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5" fillId="0" borderId="11" xfId="0" applyFont="1" applyBorder="1" applyAlignment="1">
      <alignment horizontal="distributed" vertical="center" indent="2"/>
    </xf>
    <xf numFmtId="0" fontId="15" fillId="0" borderId="12" xfId="0" applyFont="1" applyBorder="1" applyAlignment="1">
      <alignment horizontal="distributed" vertical="center" indent="2"/>
    </xf>
    <xf numFmtId="0" fontId="15" fillId="0" borderId="13" xfId="0" applyFont="1" applyBorder="1" applyAlignment="1">
      <alignment horizontal="distributed" vertical="center" indent="2"/>
    </xf>
    <xf numFmtId="0" fontId="16" fillId="0" borderId="11" xfId="0" applyFont="1" applyBorder="1" applyAlignment="1">
      <alignment horizontal="distributed" vertical="center" indent="2"/>
    </xf>
    <xf numFmtId="0" fontId="16" fillId="0" borderId="12" xfId="0" applyFont="1" applyBorder="1" applyAlignment="1">
      <alignment horizontal="distributed" vertical="center" indent="2"/>
    </xf>
    <xf numFmtId="0" fontId="16" fillId="0" borderId="13" xfId="0" applyFont="1" applyBorder="1" applyAlignment="1">
      <alignment horizontal="distributed" vertical="center" indent="2"/>
    </xf>
    <xf numFmtId="0" fontId="15" fillId="0" borderId="6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4" xfId="0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16" fillId="0" borderId="5" xfId="0" applyFont="1" applyBorder="1" applyAlignment="1">
      <alignment horizontal="right" vertical="center"/>
    </xf>
    <xf numFmtId="0" fontId="15" fillId="0" borderId="17" xfId="0" applyFont="1" applyBorder="1" applyAlignment="1">
      <alignment horizontal="left" vertical="center"/>
    </xf>
    <xf numFmtId="0" fontId="15" fillId="0" borderId="18" xfId="0" applyFont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176" fontId="7" fillId="0" borderId="1" xfId="0" applyNumberFormat="1" applyFont="1" applyBorder="1" applyAlignment="1" applyProtection="1">
      <alignment horizontal="distributed" vertical="center" indent="3"/>
      <protection locked="0"/>
    </xf>
    <xf numFmtId="0" fontId="7" fillId="0" borderId="1" xfId="0" applyFont="1" applyBorder="1" applyAlignment="1">
      <alignment horizontal="distributed" vertical="center" wrapText="1" inden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8" xfId="0" applyFont="1" applyBorder="1" applyAlignment="1">
      <alignment horizontal="right" vertical="center"/>
    </xf>
    <xf numFmtId="176" fontId="7" fillId="0" borderId="1" xfId="0" applyNumberFormat="1" applyFont="1" applyBorder="1" applyAlignment="1">
      <alignment horizontal="distributed" vertical="center" indent="3"/>
    </xf>
    <xf numFmtId="0" fontId="7" fillId="0" borderId="9" xfId="0" applyFont="1" applyBorder="1" applyAlignment="1">
      <alignment horizontal="right" vertical="center"/>
    </xf>
    <xf numFmtId="0" fontId="4" fillId="0" borderId="1" xfId="0" applyFont="1" applyBorder="1" applyAlignment="1">
      <alignment horizontal="distributed" vertical="center" wrapText="1" indent="1"/>
    </xf>
    <xf numFmtId="176" fontId="4" fillId="0" borderId="1" xfId="0" applyNumberFormat="1" applyFont="1" applyBorder="1" applyAlignment="1">
      <alignment horizontal="distributed" vertical="center" indent="3"/>
    </xf>
    <xf numFmtId="0" fontId="7" fillId="0" borderId="1" xfId="0" applyFont="1" applyBorder="1" applyAlignment="1">
      <alignment horizontal="center" vertical="distributed" textRotation="255"/>
    </xf>
    <xf numFmtId="0" fontId="7" fillId="0" borderId="10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distributed" textRotation="255" indent="5"/>
    </xf>
    <xf numFmtId="0" fontId="7" fillId="0" borderId="9" xfId="0" applyFont="1" applyBorder="1" applyAlignment="1">
      <alignment horizontal="center" vertical="distributed" textRotation="255" indent="5"/>
    </xf>
    <xf numFmtId="0" fontId="7" fillId="0" borderId="10" xfId="0" applyFont="1" applyBorder="1" applyAlignment="1">
      <alignment horizontal="center" vertical="distributed" textRotation="255" indent="5"/>
    </xf>
    <xf numFmtId="0" fontId="7" fillId="0" borderId="1" xfId="0" applyFont="1" applyBorder="1" applyAlignment="1">
      <alignment horizontal="distributed" vertical="center"/>
    </xf>
    <xf numFmtId="0" fontId="7" fillId="0" borderId="8" xfId="0" applyFont="1" applyBorder="1" applyAlignment="1">
      <alignment horizontal="center" vertical="distributed" textRotation="255"/>
    </xf>
    <xf numFmtId="0" fontId="7" fillId="0" borderId="9" xfId="0" applyFont="1" applyBorder="1" applyAlignment="1">
      <alignment horizontal="center" vertical="distributed" textRotation="255"/>
    </xf>
    <xf numFmtId="0" fontId="7" fillId="0" borderId="10" xfId="0" applyFont="1" applyBorder="1" applyAlignment="1">
      <alignment horizontal="center" vertical="distributed" textRotation="255"/>
    </xf>
    <xf numFmtId="176" fontId="7" fillId="0" borderId="1" xfId="0" applyNumberFormat="1" applyFont="1" applyBorder="1" applyAlignment="1">
      <alignment horizontal="distributed" vertical="center" indent="1"/>
    </xf>
    <xf numFmtId="0" fontId="7" fillId="0" borderId="2" xfId="0" applyFont="1" applyBorder="1" applyAlignment="1">
      <alignment horizontal="distributed" vertical="center" indent="2"/>
    </xf>
    <xf numFmtId="0" fontId="7" fillId="0" borderId="3" xfId="0" applyFont="1" applyBorder="1" applyAlignment="1">
      <alignment horizontal="distributed" vertical="center" indent="2"/>
    </xf>
    <xf numFmtId="0" fontId="7" fillId="0" borderId="4" xfId="0" applyFont="1" applyBorder="1" applyAlignment="1">
      <alignment horizontal="distributed" vertical="center" indent="2"/>
    </xf>
    <xf numFmtId="0" fontId="7" fillId="0" borderId="5" xfId="0" applyFont="1" applyBorder="1" applyAlignment="1">
      <alignment horizontal="distributed" vertical="center" indent="2"/>
    </xf>
    <xf numFmtId="0" fontId="7" fillId="0" borderId="6" xfId="0" applyFont="1" applyBorder="1" applyAlignment="1">
      <alignment horizontal="distributed" vertical="center" indent="2"/>
    </xf>
    <xf numFmtId="0" fontId="7" fillId="0" borderId="7" xfId="0" applyFont="1" applyBorder="1" applyAlignment="1">
      <alignment horizontal="distributed" vertical="center" indent="2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7" fillId="0" borderId="1" xfId="0" applyNumberFormat="1" applyFont="1" applyBorder="1" applyAlignment="1" applyProtection="1">
      <alignment horizontal="distributed" vertical="center" indent="1"/>
      <protection locked="0"/>
    </xf>
    <xf numFmtId="0" fontId="7" fillId="0" borderId="11" xfId="0" applyFont="1" applyBorder="1" applyAlignment="1">
      <alignment horizontal="distributed" vertical="center" indent="1"/>
    </xf>
    <xf numFmtId="0" fontId="7" fillId="0" borderId="12" xfId="0" applyFont="1" applyBorder="1" applyAlignment="1">
      <alignment horizontal="distributed" vertical="center" indent="1"/>
    </xf>
    <xf numFmtId="0" fontId="7" fillId="0" borderId="1" xfId="0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distributed" vertical="center" indent="1"/>
    </xf>
    <xf numFmtId="176" fontId="7" fillId="0" borderId="13" xfId="0" applyNumberFormat="1" applyFont="1" applyBorder="1" applyAlignment="1">
      <alignment horizontal="distributed" vertical="center" indent="1"/>
    </xf>
    <xf numFmtId="176" fontId="7" fillId="0" borderId="12" xfId="0" applyNumberFormat="1" applyFont="1" applyBorder="1" applyAlignment="1">
      <alignment horizontal="distributed" vertical="center" indent="1"/>
    </xf>
    <xf numFmtId="0" fontId="7" fillId="0" borderId="2" xfId="0" applyFont="1" applyBorder="1" applyAlignment="1">
      <alignment horizontal="distributed" vertical="center" indent="1"/>
    </xf>
    <xf numFmtId="0" fontId="7" fillId="0" borderId="3" xfId="0" applyFont="1" applyBorder="1" applyAlignment="1">
      <alignment horizontal="distributed" vertical="center" indent="1"/>
    </xf>
    <xf numFmtId="0" fontId="7" fillId="0" borderId="6" xfId="0" applyFont="1" applyBorder="1" applyAlignment="1">
      <alignment horizontal="distributed" vertical="center" indent="1"/>
    </xf>
    <xf numFmtId="0" fontId="7" fillId="0" borderId="7" xfId="0" applyFont="1" applyBorder="1" applyAlignment="1">
      <alignment horizontal="distributed" vertical="center" indent="1"/>
    </xf>
    <xf numFmtId="176" fontId="7" fillId="0" borderId="1" xfId="0" applyNumberFormat="1" applyFont="1" applyBorder="1" applyAlignment="1" applyProtection="1">
      <alignment horizontal="distributed" vertical="center" indent="1"/>
    </xf>
    <xf numFmtId="0" fontId="17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distributed" textRotation="255" indent="2"/>
    </xf>
    <xf numFmtId="0" fontId="7" fillId="0" borderId="9" xfId="0" applyFont="1" applyBorder="1" applyAlignment="1">
      <alignment horizontal="center" vertical="distributed" textRotation="255" indent="2"/>
    </xf>
    <xf numFmtId="0" fontId="7" fillId="0" borderId="10" xfId="0" applyFont="1" applyBorder="1" applyAlignment="1">
      <alignment horizontal="center" vertical="distributed" textRotation="255" indent="2"/>
    </xf>
    <xf numFmtId="0" fontId="7" fillId="0" borderId="35" xfId="0" applyFont="1" applyBorder="1" applyAlignment="1">
      <alignment horizontal="distributed" vertical="center" indent="2"/>
    </xf>
    <xf numFmtId="0" fontId="7" fillId="0" borderId="18" xfId="0" applyFont="1" applyBorder="1" applyAlignment="1">
      <alignment horizontal="distributed" vertical="center" indent="2"/>
    </xf>
    <xf numFmtId="0" fontId="7" fillId="0" borderId="15" xfId="0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0" borderId="2" xfId="0" applyFont="1" applyBorder="1" applyAlignment="1">
      <alignment horizontal="distributed" vertical="center"/>
    </xf>
    <xf numFmtId="0" fontId="7" fillId="0" borderId="3" xfId="0" applyFont="1" applyBorder="1" applyAlignment="1">
      <alignment horizontal="distributed" vertical="center"/>
    </xf>
    <xf numFmtId="0" fontId="7" fillId="0" borderId="6" xfId="0" applyFont="1" applyBorder="1" applyAlignment="1">
      <alignment horizontal="distributed" vertical="center"/>
    </xf>
    <xf numFmtId="0" fontId="7" fillId="0" borderId="7" xfId="0" applyFont="1" applyBorder="1" applyAlignment="1">
      <alignment horizontal="distributed" vertical="center"/>
    </xf>
    <xf numFmtId="0" fontId="7" fillId="0" borderId="15" xfId="0" applyFont="1" applyBorder="1" applyAlignment="1">
      <alignment horizontal="distributed" vertical="center" indent="1"/>
    </xf>
    <xf numFmtId="0" fontId="7" fillId="0" borderId="14" xfId="0" applyFont="1" applyBorder="1" applyAlignment="1">
      <alignment horizontal="distributed" vertical="center" indent="1"/>
    </xf>
    <xf numFmtId="0" fontId="7" fillId="0" borderId="4" xfId="0" applyFont="1" applyBorder="1" applyAlignment="1">
      <alignment horizontal="distributed" vertical="center" indent="1"/>
    </xf>
    <xf numFmtId="0" fontId="7" fillId="0" borderId="5" xfId="0" applyFont="1" applyBorder="1" applyAlignment="1">
      <alignment horizontal="distributed" vertical="center" indent="1"/>
    </xf>
    <xf numFmtId="176" fontId="7" fillId="0" borderId="11" xfId="0" applyNumberFormat="1" applyFont="1" applyBorder="1" applyAlignment="1" applyProtection="1">
      <alignment horizontal="distributed" vertical="center" indent="10"/>
      <protection locked="0"/>
    </xf>
    <xf numFmtId="176" fontId="7" fillId="0" borderId="13" xfId="0" applyNumberFormat="1" applyFont="1" applyBorder="1" applyAlignment="1" applyProtection="1">
      <alignment horizontal="distributed" vertical="center" indent="10"/>
      <protection locked="0"/>
    </xf>
    <xf numFmtId="176" fontId="7" fillId="0" borderId="12" xfId="0" applyNumberFormat="1" applyFont="1" applyBorder="1" applyAlignment="1" applyProtection="1">
      <alignment horizontal="distributed" vertical="center" indent="10"/>
      <protection locked="0"/>
    </xf>
    <xf numFmtId="176" fontId="7" fillId="0" borderId="11" xfId="0" applyNumberFormat="1" applyFont="1" applyBorder="1" applyAlignment="1" applyProtection="1">
      <alignment horizontal="distributed" vertical="center" indent="10"/>
    </xf>
    <xf numFmtId="176" fontId="7" fillId="0" borderId="13" xfId="0" applyNumberFormat="1" applyFont="1" applyBorder="1" applyAlignment="1" applyProtection="1">
      <alignment horizontal="distributed" vertical="center" indent="10"/>
    </xf>
    <xf numFmtId="176" fontId="7" fillId="0" borderId="12" xfId="0" applyNumberFormat="1" applyFont="1" applyBorder="1" applyAlignment="1" applyProtection="1">
      <alignment horizontal="distributed" vertical="center" indent="10"/>
    </xf>
    <xf numFmtId="0" fontId="7" fillId="0" borderId="8" xfId="0" applyFont="1" applyBorder="1" applyAlignment="1">
      <alignment horizontal="center" vertical="distributed" textRotation="255" wrapText="1" indent="2"/>
    </xf>
    <xf numFmtId="0" fontId="7" fillId="0" borderId="1" xfId="0" applyFont="1" applyBorder="1" applyAlignment="1">
      <alignment horizontal="distributed" vertical="center" indent="1"/>
    </xf>
    <xf numFmtId="0" fontId="7" fillId="0" borderId="10" xfId="0" applyFont="1" applyBorder="1" applyAlignment="1">
      <alignment horizontal="center" vertical="distributed" textRotation="255" wrapText="1" indent="1"/>
    </xf>
    <xf numFmtId="0" fontId="7" fillId="0" borderId="1" xfId="0" applyFont="1" applyBorder="1" applyAlignment="1">
      <alignment horizontal="center" vertical="distributed" textRotation="255" indent="1"/>
    </xf>
    <xf numFmtId="0" fontId="7" fillId="0" borderId="10" xfId="0" applyFont="1" applyBorder="1" applyAlignment="1">
      <alignment horizontal="center" vertical="distributed" textRotation="255" wrapText="1"/>
    </xf>
    <xf numFmtId="0" fontId="12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left" vertical="center"/>
      <protection locked="0"/>
    </xf>
    <xf numFmtId="0" fontId="7" fillId="0" borderId="8" xfId="0" applyFont="1" applyBorder="1" applyAlignment="1">
      <alignment horizontal="distributed" vertical="center"/>
    </xf>
    <xf numFmtId="0" fontId="7" fillId="0" borderId="10" xfId="0" applyFont="1" applyBorder="1" applyAlignment="1">
      <alignment horizontal="distributed" vertical="center"/>
    </xf>
    <xf numFmtId="0" fontId="8" fillId="0" borderId="8" xfId="0" applyFont="1" applyBorder="1" applyAlignment="1">
      <alignment horizontal="right" vertical="center"/>
    </xf>
    <xf numFmtId="0" fontId="7" fillId="0" borderId="11" xfId="0" applyFont="1" applyBorder="1" applyAlignment="1">
      <alignment horizontal="distributed" vertical="center" indent="2"/>
    </xf>
    <xf numFmtId="0" fontId="7" fillId="0" borderId="13" xfId="0" applyFont="1" applyBorder="1" applyAlignment="1">
      <alignment horizontal="distributed" vertical="center" indent="2"/>
    </xf>
    <xf numFmtId="0" fontId="7" fillId="0" borderId="12" xfId="0" applyFont="1" applyBorder="1" applyAlignment="1">
      <alignment horizontal="distributed" vertical="center" indent="2"/>
    </xf>
    <xf numFmtId="0" fontId="7" fillId="0" borderId="2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38" fontId="7" fillId="0" borderId="2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38" fontId="7" fillId="0" borderId="4" xfId="0" applyNumberFormat="1" applyFont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38" fontId="7" fillId="0" borderId="4" xfId="1" applyFont="1" applyBorder="1" applyAlignment="1" applyProtection="1">
      <alignment horizontal="center" vertical="center"/>
    </xf>
    <xf numFmtId="38" fontId="7" fillId="0" borderId="5" xfId="1" applyFont="1" applyBorder="1" applyAlignment="1" applyProtection="1">
      <alignment horizontal="center" vertical="center"/>
    </xf>
    <xf numFmtId="38" fontId="7" fillId="0" borderId="6" xfId="1" applyFont="1" applyBorder="1" applyAlignment="1" applyProtection="1">
      <alignment horizontal="center" vertical="center"/>
    </xf>
    <xf numFmtId="38" fontId="7" fillId="0" borderId="7" xfId="1" applyFont="1" applyBorder="1" applyAlignment="1" applyProtection="1">
      <alignment horizontal="center" vertical="center"/>
    </xf>
    <xf numFmtId="38" fontId="7" fillId="0" borderId="4" xfId="0" applyNumberFormat="1" applyFont="1" applyBorder="1" applyAlignment="1" applyProtection="1">
      <alignment vertical="center"/>
    </xf>
    <xf numFmtId="0" fontId="7" fillId="0" borderId="0" xfId="0" applyFont="1" applyBorder="1" applyAlignment="1">
      <alignment horizontal="distributed" vertical="center" indent="1"/>
    </xf>
    <xf numFmtId="0" fontId="7" fillId="0" borderId="2" xfId="0" applyFont="1" applyBorder="1" applyAlignment="1">
      <alignment horizontal="distributed" vertical="center" wrapText="1" indent="1"/>
    </xf>
    <xf numFmtId="0" fontId="7" fillId="0" borderId="15" xfId="0" applyFont="1" applyBorder="1" applyAlignment="1">
      <alignment horizontal="distributed" vertical="center" wrapText="1" indent="1"/>
    </xf>
    <xf numFmtId="0" fontId="7" fillId="0" borderId="3" xfId="0" applyFont="1" applyBorder="1" applyAlignment="1">
      <alignment horizontal="distributed" vertical="center" wrapText="1" indent="1"/>
    </xf>
    <xf numFmtId="0" fontId="7" fillId="0" borderId="4" xfId="0" applyFont="1" applyBorder="1" applyAlignment="1">
      <alignment horizontal="distributed" vertical="center" wrapText="1" indent="1"/>
    </xf>
    <xf numFmtId="0" fontId="7" fillId="0" borderId="0" xfId="0" applyFont="1" applyBorder="1" applyAlignment="1">
      <alignment horizontal="distributed" vertical="center" wrapText="1" indent="1"/>
    </xf>
    <xf numFmtId="0" fontId="7" fillId="0" borderId="5" xfId="0" applyFont="1" applyBorder="1" applyAlignment="1">
      <alignment horizontal="distributed" vertical="center" wrapText="1" indent="1"/>
    </xf>
    <xf numFmtId="0" fontId="7" fillId="0" borderId="6" xfId="0" applyFont="1" applyBorder="1" applyAlignment="1">
      <alignment horizontal="distributed" vertical="center" wrapText="1" indent="1"/>
    </xf>
    <xf numFmtId="0" fontId="7" fillId="0" borderId="14" xfId="0" applyFont="1" applyBorder="1" applyAlignment="1">
      <alignment horizontal="distributed" vertical="center" wrapText="1" indent="1"/>
    </xf>
    <xf numFmtId="0" fontId="7" fillId="0" borderId="7" xfId="0" applyFont="1" applyBorder="1" applyAlignment="1">
      <alignment horizontal="distributed" vertical="center" wrapText="1" indent="1"/>
    </xf>
    <xf numFmtId="0" fontId="7" fillId="0" borderId="31" xfId="0" applyFont="1" applyBorder="1" applyAlignment="1" applyProtection="1">
      <alignment vertical="center"/>
    </xf>
    <xf numFmtId="0" fontId="7" fillId="0" borderId="32" xfId="0" applyFont="1" applyBorder="1" applyAlignment="1" applyProtection="1">
      <alignment vertical="center"/>
    </xf>
    <xf numFmtId="0" fontId="7" fillId="0" borderId="9" xfId="0" applyFont="1" applyBorder="1" applyAlignment="1">
      <alignment horizontal="center" vertical="center"/>
    </xf>
    <xf numFmtId="38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33" xfId="0" applyFont="1" applyBorder="1" applyAlignment="1" applyProtection="1">
      <alignment horizontal="center" vertical="center"/>
    </xf>
    <xf numFmtId="38" fontId="7" fillId="0" borderId="34" xfId="1" applyFont="1" applyBorder="1" applyAlignment="1" applyProtection="1">
      <alignment vertical="center"/>
    </xf>
    <xf numFmtId="38" fontId="7" fillId="0" borderId="9" xfId="1" applyFont="1" applyBorder="1" applyAlignment="1" applyProtection="1">
      <alignment vertical="center"/>
    </xf>
    <xf numFmtId="38" fontId="7" fillId="0" borderId="10" xfId="1" applyFont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8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39273904727105E-2"/>
          <c:y val="0.24327620004867245"/>
          <c:w val="0.88090407964983841"/>
          <c:h val="0.70948302573408406"/>
        </c:manualLayout>
      </c:layout>
      <c:lineChart>
        <c:grouping val="standard"/>
        <c:varyColors val="0"/>
        <c:ser>
          <c:idx val="0"/>
          <c:order val="0"/>
          <c:tx>
            <c:strRef>
              <c:f>'45'!$L$1</c:f>
              <c:strCache>
                <c:ptCount val="1"/>
                <c:pt idx="0">
                  <c:v>市県民税</c:v>
                </c:pt>
              </c:strCache>
            </c:strRef>
          </c:tx>
          <c:dLbls>
            <c:dLbl>
              <c:idx val="0"/>
              <c:layout>
                <c:manualLayout>
                  <c:x val="-3.0892420879871051E-2"/>
                  <c:y val="-2.02969886274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5305623862709773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1925428336967857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132029828387216E-2"/>
                  <c:y val="-2.70626515032357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4132029828387216E-2"/>
                  <c:y val="-2.87540672221880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'45'!$K$2:$K$6</c:f>
              <c:numCache>
                <c:formatCode>"平成"#"年度"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'45'!$L$2:$L$6</c:f>
              <c:numCache>
                <c:formatCode>0.0_ </c:formatCode>
                <c:ptCount val="5"/>
                <c:pt idx="0">
                  <c:v>43.9</c:v>
                </c:pt>
                <c:pt idx="1">
                  <c:v>43.1</c:v>
                </c:pt>
                <c:pt idx="2">
                  <c:v>41.3</c:v>
                </c:pt>
                <c:pt idx="3">
                  <c:v>38.200000000000003</c:v>
                </c:pt>
                <c:pt idx="4">
                  <c:v>39.5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'45'!$M$1</c:f>
              <c:strCache>
                <c:ptCount val="1"/>
                <c:pt idx="0">
                  <c:v>固定資産税</c:v>
                </c:pt>
              </c:strCache>
            </c:strRef>
          </c:tx>
          <c:dLbls>
            <c:dLbl>
              <c:idx val="0"/>
              <c:layout>
                <c:manualLayout>
                  <c:x val="-2.8685819388451689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685819388451689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89242087987105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7512225354129132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7512225354129132E-2"/>
                  <c:y val="-3.0445482941140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'45'!$K$2:$K$6</c:f>
              <c:numCache>
                <c:formatCode>"平成"#"年度"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'45'!$M$2:$M$6</c:f>
              <c:numCache>
                <c:formatCode>0.0_ </c:formatCode>
                <c:ptCount val="5"/>
                <c:pt idx="0">
                  <c:v>63.4</c:v>
                </c:pt>
                <c:pt idx="1">
                  <c:v>62.8</c:v>
                </c:pt>
                <c:pt idx="2">
                  <c:v>62.6</c:v>
                </c:pt>
                <c:pt idx="3">
                  <c:v>62.4</c:v>
                </c:pt>
                <c:pt idx="4">
                  <c:v>62.1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'45'!$N$1</c:f>
              <c:strCache>
                <c:ptCount val="1"/>
                <c:pt idx="0">
                  <c:v>軽自動車税</c:v>
                </c:pt>
              </c:strCache>
            </c:strRef>
          </c:tx>
          <c:dLbls>
            <c:dLbl>
              <c:idx val="0"/>
              <c:layout>
                <c:manualLayout>
                  <c:x val="-3.3099022371290414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647921789703233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7512225354129132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132029828387216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71882684554849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'45'!$K$2:$K$6</c:f>
              <c:numCache>
                <c:formatCode>"平成"#"年度"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'45'!$N$2:$N$6</c:f>
              <c:numCache>
                <c:formatCode>0.0_ </c:formatCode>
                <c:ptCount val="5"/>
                <c:pt idx="0">
                  <c:v>23.1</c:v>
                </c:pt>
                <c:pt idx="1">
                  <c:v>21.1</c:v>
                </c:pt>
                <c:pt idx="2">
                  <c:v>20.5</c:v>
                </c:pt>
                <c:pt idx="3">
                  <c:v>20.100000000000001</c:v>
                </c:pt>
                <c:pt idx="4">
                  <c:v>19.7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'45'!$O$1</c:f>
              <c:strCache>
                <c:ptCount val="1"/>
                <c:pt idx="0">
                  <c:v>国民健康保険税</c:v>
                </c:pt>
              </c:strCache>
            </c:strRef>
          </c:tx>
          <c:dLbls>
            <c:dLbl>
              <c:idx val="0"/>
              <c:layout>
                <c:manualLayout>
                  <c:x val="-2.2066014914193608E-2"/>
                  <c:y val="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099022371290414E-2"/>
                  <c:y val="2.8754067222187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9718826845548491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3099022371290414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718826845548491E-2"/>
                  <c:y val="2.8754067222187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'45'!$K$2:$K$6</c:f>
              <c:numCache>
                <c:formatCode>"平成"#"年度"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</c:numCache>
            </c:numRef>
          </c:cat>
          <c:val>
            <c:numRef>
              <c:f>'45'!$O$2:$O$6</c:f>
              <c:numCache>
                <c:formatCode>0.0_ </c:formatCode>
                <c:ptCount val="5"/>
                <c:pt idx="0">
                  <c:v>55.5</c:v>
                </c:pt>
                <c:pt idx="1">
                  <c:v>57.6</c:v>
                </c:pt>
                <c:pt idx="2">
                  <c:v>57.8</c:v>
                </c:pt>
                <c:pt idx="3">
                  <c:v>57.8</c:v>
                </c:pt>
                <c:pt idx="4">
                  <c:v>57.6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51520"/>
        <c:axId val="118395264"/>
      </c:lineChart>
      <c:catAx>
        <c:axId val="54651520"/>
        <c:scaling>
          <c:orientation val="minMax"/>
        </c:scaling>
        <c:delete val="0"/>
        <c:axPos val="b"/>
        <c:numFmt formatCode="&quot;平成&quot;#&quot;年度&quot;" sourceLinked="1"/>
        <c:majorTickMark val="out"/>
        <c:minorTickMark val="none"/>
        <c:tickLblPos val="nextTo"/>
        <c:crossAx val="118395264"/>
        <c:crosses val="autoZero"/>
        <c:auto val="1"/>
        <c:lblAlgn val="ctr"/>
        <c:lblOffset val="100"/>
        <c:noMultiLvlLbl val="0"/>
      </c:catAx>
      <c:valAx>
        <c:axId val="118395264"/>
        <c:scaling>
          <c:orientation val="minMax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5465152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64570267834509054"/>
          <c:y val="0.1009776516037884"/>
          <c:w val="0.3542973216549094"/>
          <c:h val="9.077122297214237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2" name="直線コネクタ 1"/>
        <xdr:cNvCxnSpPr/>
      </xdr:nvCxnSpPr>
      <xdr:spPr>
        <a:xfrm>
          <a:off x="134969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2</xdr:row>
      <xdr:rowOff>0</xdr:rowOff>
    </xdr:from>
    <xdr:to>
      <xdr:col>23</xdr:col>
      <xdr:colOff>4141</xdr:colOff>
      <xdr:row>3</xdr:row>
      <xdr:rowOff>4141</xdr:rowOff>
    </xdr:to>
    <xdr:cxnSp macro="">
      <xdr:nvCxnSpPr>
        <xdr:cNvPr id="3" name="直線コネクタ 2"/>
        <xdr:cNvCxnSpPr/>
      </xdr:nvCxnSpPr>
      <xdr:spPr>
        <a:xfrm>
          <a:off x="1348740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4" name="直線コネクタ 3"/>
        <xdr:cNvCxnSpPr/>
      </xdr:nvCxnSpPr>
      <xdr:spPr>
        <a:xfrm>
          <a:off x="202406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</xdr:row>
      <xdr:rowOff>0</xdr:rowOff>
    </xdr:from>
    <xdr:to>
      <xdr:col>33</xdr:col>
      <xdr:colOff>4141</xdr:colOff>
      <xdr:row>3</xdr:row>
      <xdr:rowOff>4141</xdr:rowOff>
    </xdr:to>
    <xdr:cxnSp macro="">
      <xdr:nvCxnSpPr>
        <xdr:cNvPr id="5" name="直線コネクタ 4"/>
        <xdr:cNvCxnSpPr/>
      </xdr:nvCxnSpPr>
      <xdr:spPr>
        <a:xfrm>
          <a:off x="2023110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6" name="直線コネクタ 5"/>
        <xdr:cNvCxnSpPr/>
      </xdr:nvCxnSpPr>
      <xdr:spPr>
        <a:xfrm>
          <a:off x="2700337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4141</xdr:colOff>
      <xdr:row>3</xdr:row>
      <xdr:rowOff>4141</xdr:rowOff>
    </xdr:to>
    <xdr:cxnSp macro="">
      <xdr:nvCxnSpPr>
        <xdr:cNvPr id="7" name="直線コネクタ 6"/>
        <xdr:cNvCxnSpPr/>
      </xdr:nvCxnSpPr>
      <xdr:spPr>
        <a:xfrm>
          <a:off x="2699385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12" name="直線コネクタ 11"/>
        <xdr:cNvCxnSpPr/>
      </xdr:nvCxnSpPr>
      <xdr:spPr>
        <a:xfrm>
          <a:off x="47282100" y="762000"/>
          <a:ext cx="0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53</xdr:col>
      <xdr:colOff>4141</xdr:colOff>
      <xdr:row>3</xdr:row>
      <xdr:rowOff>4141</xdr:rowOff>
    </xdr:to>
    <xdr:cxnSp macro="">
      <xdr:nvCxnSpPr>
        <xdr:cNvPr id="13" name="直線コネクタ 12"/>
        <xdr:cNvCxnSpPr/>
      </xdr:nvCxnSpPr>
      <xdr:spPr>
        <a:xfrm>
          <a:off x="47282100" y="762000"/>
          <a:ext cx="0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14" name="直線コネクタ 13"/>
        <xdr:cNvCxnSpPr/>
      </xdr:nvCxnSpPr>
      <xdr:spPr>
        <a:xfrm>
          <a:off x="134969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2</xdr:row>
      <xdr:rowOff>0</xdr:rowOff>
    </xdr:from>
    <xdr:to>
      <xdr:col>23</xdr:col>
      <xdr:colOff>4141</xdr:colOff>
      <xdr:row>3</xdr:row>
      <xdr:rowOff>4141</xdr:rowOff>
    </xdr:to>
    <xdr:cxnSp macro="">
      <xdr:nvCxnSpPr>
        <xdr:cNvPr id="15" name="直線コネクタ 14"/>
        <xdr:cNvCxnSpPr/>
      </xdr:nvCxnSpPr>
      <xdr:spPr>
        <a:xfrm>
          <a:off x="1348740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16" name="直線コネクタ 15"/>
        <xdr:cNvCxnSpPr/>
      </xdr:nvCxnSpPr>
      <xdr:spPr>
        <a:xfrm>
          <a:off x="202406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</xdr:row>
      <xdr:rowOff>0</xdr:rowOff>
    </xdr:from>
    <xdr:to>
      <xdr:col>33</xdr:col>
      <xdr:colOff>4141</xdr:colOff>
      <xdr:row>3</xdr:row>
      <xdr:rowOff>4141</xdr:rowOff>
    </xdr:to>
    <xdr:cxnSp macro="">
      <xdr:nvCxnSpPr>
        <xdr:cNvPr id="17" name="直線コネクタ 16"/>
        <xdr:cNvCxnSpPr/>
      </xdr:nvCxnSpPr>
      <xdr:spPr>
        <a:xfrm>
          <a:off x="2023110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18" name="直線コネクタ 17"/>
        <xdr:cNvCxnSpPr/>
      </xdr:nvCxnSpPr>
      <xdr:spPr>
        <a:xfrm>
          <a:off x="2700337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4141</xdr:colOff>
      <xdr:row>3</xdr:row>
      <xdr:rowOff>4141</xdr:rowOff>
    </xdr:to>
    <xdr:cxnSp macro="">
      <xdr:nvCxnSpPr>
        <xdr:cNvPr id="19" name="直線コネクタ 18"/>
        <xdr:cNvCxnSpPr/>
      </xdr:nvCxnSpPr>
      <xdr:spPr>
        <a:xfrm>
          <a:off x="2699385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24" name="直線コネクタ 23"/>
        <xdr:cNvCxnSpPr/>
      </xdr:nvCxnSpPr>
      <xdr:spPr>
        <a:xfrm>
          <a:off x="47282100" y="762000"/>
          <a:ext cx="0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53</xdr:col>
      <xdr:colOff>4141</xdr:colOff>
      <xdr:row>3</xdr:row>
      <xdr:rowOff>4141</xdr:rowOff>
    </xdr:to>
    <xdr:cxnSp macro="">
      <xdr:nvCxnSpPr>
        <xdr:cNvPr id="25" name="直線コネクタ 24"/>
        <xdr:cNvCxnSpPr/>
      </xdr:nvCxnSpPr>
      <xdr:spPr>
        <a:xfrm>
          <a:off x="47282100" y="762000"/>
          <a:ext cx="0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26" name="直線コネクタ 25"/>
        <xdr:cNvCxnSpPr/>
      </xdr:nvCxnSpPr>
      <xdr:spPr>
        <a:xfrm>
          <a:off x="95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27" name="直線コネクタ 26"/>
        <xdr:cNvCxnSpPr/>
      </xdr:nvCxnSpPr>
      <xdr:spPr>
        <a:xfrm>
          <a:off x="95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0</xdr:colOff>
      <xdr:row>3</xdr:row>
      <xdr:rowOff>8282</xdr:rowOff>
    </xdr:to>
    <xdr:cxnSp macro="">
      <xdr:nvCxnSpPr>
        <xdr:cNvPr id="28" name="直線コネクタ 27"/>
        <xdr:cNvCxnSpPr/>
      </xdr:nvCxnSpPr>
      <xdr:spPr>
        <a:xfrm>
          <a:off x="0" y="762000"/>
          <a:ext cx="1333500" cy="2464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29" name="直線コネクタ 28"/>
        <xdr:cNvCxnSpPr/>
      </xdr:nvCxnSpPr>
      <xdr:spPr>
        <a:xfrm>
          <a:off x="67532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</xdr:row>
      <xdr:rowOff>0</xdr:rowOff>
    </xdr:from>
    <xdr:to>
      <xdr:col>13</xdr:col>
      <xdr:colOff>4141</xdr:colOff>
      <xdr:row>3</xdr:row>
      <xdr:rowOff>4141</xdr:rowOff>
    </xdr:to>
    <xdr:cxnSp macro="">
      <xdr:nvCxnSpPr>
        <xdr:cNvPr id="30" name="直線コネクタ 29"/>
        <xdr:cNvCxnSpPr/>
      </xdr:nvCxnSpPr>
      <xdr:spPr>
        <a:xfrm>
          <a:off x="674370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31" name="直線コネクタ 30"/>
        <xdr:cNvCxnSpPr/>
      </xdr:nvCxnSpPr>
      <xdr:spPr>
        <a:xfrm>
          <a:off x="6753225" y="762000"/>
          <a:ext cx="1323975" cy="7143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</xdr:row>
      <xdr:rowOff>0</xdr:rowOff>
    </xdr:from>
    <xdr:to>
      <xdr:col>13</xdr:col>
      <xdr:colOff>4141</xdr:colOff>
      <xdr:row>3</xdr:row>
      <xdr:rowOff>4141</xdr:rowOff>
    </xdr:to>
    <xdr:cxnSp macro="">
      <xdr:nvCxnSpPr>
        <xdr:cNvPr id="32" name="直線コネクタ 31"/>
        <xdr:cNvCxnSpPr/>
      </xdr:nvCxnSpPr>
      <xdr:spPr>
        <a:xfrm>
          <a:off x="6743700" y="762000"/>
          <a:ext cx="1337641" cy="24226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</xdr:colOff>
      <xdr:row>2</xdr:row>
      <xdr:rowOff>0</xdr:rowOff>
    </xdr:from>
    <xdr:to>
      <xdr:col>2</xdr:col>
      <xdr:colOff>0</xdr:colOff>
      <xdr:row>5</xdr:row>
      <xdr:rowOff>5953</xdr:rowOff>
    </xdr:to>
    <xdr:cxnSp macro="">
      <xdr:nvCxnSpPr>
        <xdr:cNvPr id="2" name="直線コネクタ 1"/>
        <xdr:cNvCxnSpPr/>
      </xdr:nvCxnSpPr>
      <xdr:spPr>
        <a:xfrm>
          <a:off x="5953" y="552450"/>
          <a:ext cx="1470422" cy="86320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5953</xdr:colOff>
      <xdr:row>2</xdr:row>
      <xdr:rowOff>0</xdr:rowOff>
    </xdr:from>
    <xdr:to>
      <xdr:col>2</xdr:col>
      <xdr:colOff>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5953" y="552450"/>
          <a:ext cx="1470422" cy="2857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153866</xdr:colOff>
      <xdr:row>2</xdr:row>
      <xdr:rowOff>80596</xdr:rowOff>
    </xdr:from>
    <xdr:to>
      <xdr:col>8</xdr:col>
      <xdr:colOff>351693</xdr:colOff>
      <xdr:row>45</xdr:row>
      <xdr:rowOff>109904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0.0064</cdr:x>
      <cdr:y>0.16693</cdr:y>
    </cdr:from>
    <cdr:to>
      <cdr:x>0.46193</cdr:x>
      <cdr:y>0.2376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6646" y="1263530"/>
          <a:ext cx="2608373" cy="534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利用率（利用人員）</a:t>
          </a:r>
          <a:endParaRPr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0.06084</cdr:x>
      <cdr:y>0.04762</cdr:y>
    </cdr:from>
    <cdr:to>
      <cdr:x>0.4259</cdr:x>
      <cdr:y>0.1107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71475" y="366714"/>
          <a:ext cx="2228849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400" b="1">
              <a:latin typeface="ＭＳ 明朝" panose="02020609040205080304" pitchFamily="17" charset="-128"/>
              <a:ea typeface="ＭＳ 明朝" panose="02020609040205080304" pitchFamily="17" charset="-128"/>
            </a:rPr>
            <a:t>口座振替利用状況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0"/>
  <sheetViews>
    <sheetView view="pageBreakPreview" topLeftCell="AO1" zoomScale="110" zoomScaleNormal="100" zoomScaleSheetLayoutView="110" workbookViewId="0">
      <selection activeCell="AQ15" sqref="AQ15"/>
    </sheetView>
  </sheetViews>
  <sheetFormatPr defaultRowHeight="13.5"/>
  <cols>
    <col min="1" max="2" width="1.875" customWidth="1"/>
    <col min="3" max="3" width="13.75" customWidth="1"/>
    <col min="4" max="4" width="11.25" customWidth="1"/>
    <col min="5" max="5" width="7.5" customWidth="1"/>
    <col min="6" max="6" width="15" customWidth="1"/>
    <col min="7" max="7" width="7.5" customWidth="1"/>
    <col min="8" max="8" width="15" customWidth="1"/>
    <col min="9" max="10" width="7.375" customWidth="1"/>
    <col min="11" max="12" width="1.875" customWidth="1"/>
    <col min="13" max="13" width="13.75" customWidth="1"/>
    <col min="14" max="14" width="11.25" customWidth="1"/>
    <col min="15" max="15" width="7.5" customWidth="1"/>
    <col min="16" max="16" width="15" customWidth="1"/>
    <col min="17" max="17" width="7.5" customWidth="1"/>
    <col min="18" max="18" width="15" customWidth="1"/>
    <col min="19" max="20" width="7.375" customWidth="1"/>
    <col min="21" max="22" width="1.875" customWidth="1"/>
    <col min="23" max="23" width="13.75" customWidth="1"/>
    <col min="24" max="24" width="11.25" customWidth="1"/>
    <col min="25" max="25" width="7.5" customWidth="1"/>
    <col min="26" max="26" width="15" customWidth="1"/>
    <col min="27" max="27" width="7.5" customWidth="1"/>
    <col min="28" max="28" width="15" customWidth="1"/>
    <col min="29" max="30" width="7.375" customWidth="1"/>
    <col min="31" max="32" width="1.875" customWidth="1"/>
    <col min="33" max="33" width="13.75" customWidth="1"/>
    <col min="34" max="34" width="11.25" customWidth="1"/>
    <col min="35" max="35" width="7.5" customWidth="1"/>
    <col min="36" max="36" width="15" customWidth="1"/>
    <col min="37" max="37" width="7.5" customWidth="1"/>
    <col min="38" max="38" width="15" customWidth="1"/>
    <col min="39" max="40" width="7.5" customWidth="1"/>
    <col min="41" max="42" width="1.875" customWidth="1"/>
    <col min="43" max="43" width="13.75" customWidth="1"/>
    <col min="44" max="44" width="11.25" customWidth="1"/>
    <col min="45" max="45" width="7.5" customWidth="1"/>
    <col min="46" max="46" width="15" customWidth="1"/>
    <col min="47" max="47" width="7.5" customWidth="1"/>
    <col min="48" max="48" width="15" customWidth="1"/>
    <col min="49" max="50" width="7.5" customWidth="1"/>
    <col min="51" max="52" width="1.875" hidden="1" customWidth="1"/>
    <col min="53" max="53" width="13.75" hidden="1" customWidth="1"/>
    <col min="54" max="54" width="11.25" hidden="1" customWidth="1"/>
    <col min="55" max="55" width="7.5" hidden="1" customWidth="1"/>
    <col min="56" max="56" width="15" hidden="1" customWidth="1"/>
    <col min="57" max="57" width="7.5" hidden="1" customWidth="1"/>
    <col min="58" max="58" width="15" hidden="1" customWidth="1"/>
    <col min="59" max="60" width="7.5" hidden="1" customWidth="1"/>
  </cols>
  <sheetData>
    <row r="1" spans="1:60" ht="30" customHeight="1">
      <c r="A1" s="150" t="s">
        <v>43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1"/>
      <c r="S1" s="151"/>
      <c r="T1" s="151"/>
      <c r="U1" s="150"/>
      <c r="V1" s="150"/>
      <c r="W1" s="150"/>
      <c r="X1" s="150"/>
      <c r="Y1" s="150"/>
      <c r="Z1" s="150"/>
      <c r="AA1" s="150"/>
      <c r="AB1" s="151"/>
      <c r="AC1" s="151"/>
      <c r="AD1" s="151"/>
    </row>
    <row r="2" spans="1:60" ht="30" customHeight="1">
      <c r="A2" s="47"/>
      <c r="B2" s="152" t="s">
        <v>44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3"/>
      <c r="S2" s="153"/>
      <c r="T2" s="153"/>
      <c r="U2" s="47"/>
      <c r="V2" s="152"/>
      <c r="W2" s="152"/>
      <c r="X2" s="152"/>
      <c r="Y2" s="152"/>
      <c r="Z2" s="152"/>
      <c r="AA2" s="152"/>
      <c r="AB2" s="153"/>
      <c r="AC2" s="153"/>
      <c r="AD2" s="153"/>
    </row>
    <row r="3" spans="1:60" ht="18.75" customHeight="1">
      <c r="A3" s="154" t="s">
        <v>0</v>
      </c>
      <c r="B3" s="155"/>
      <c r="C3" s="156"/>
      <c r="D3" s="157">
        <v>30</v>
      </c>
      <c r="E3" s="158"/>
      <c r="F3" s="158"/>
      <c r="G3" s="158"/>
      <c r="H3" s="158"/>
      <c r="I3" s="158"/>
      <c r="J3" s="159"/>
      <c r="K3" s="154" t="s">
        <v>0</v>
      </c>
      <c r="L3" s="155"/>
      <c r="M3" s="156"/>
      <c r="N3" s="157">
        <v>29</v>
      </c>
      <c r="O3" s="158"/>
      <c r="P3" s="158"/>
      <c r="Q3" s="158"/>
      <c r="R3" s="158"/>
      <c r="S3" s="158"/>
      <c r="T3" s="159"/>
      <c r="U3" s="154" t="s">
        <v>0</v>
      </c>
      <c r="V3" s="155"/>
      <c r="W3" s="156"/>
      <c r="X3" s="160">
        <f>N3-1</f>
        <v>28</v>
      </c>
      <c r="Y3" s="161"/>
      <c r="Z3" s="161"/>
      <c r="AA3" s="161"/>
      <c r="AB3" s="161"/>
      <c r="AC3" s="161"/>
      <c r="AD3" s="162"/>
      <c r="AE3" s="154" t="s">
        <v>0</v>
      </c>
      <c r="AF3" s="155"/>
      <c r="AG3" s="156"/>
      <c r="AH3" s="160">
        <f>X3-1</f>
        <v>27</v>
      </c>
      <c r="AI3" s="161"/>
      <c r="AJ3" s="161"/>
      <c r="AK3" s="161"/>
      <c r="AL3" s="161"/>
      <c r="AM3" s="161"/>
      <c r="AN3" s="162"/>
      <c r="AO3" s="163" t="s">
        <v>0</v>
      </c>
      <c r="AP3" s="164"/>
      <c r="AQ3" s="165"/>
      <c r="AR3" s="160">
        <f>AH3-1</f>
        <v>26</v>
      </c>
      <c r="AS3" s="161"/>
      <c r="AT3" s="161"/>
      <c r="AU3" s="161"/>
      <c r="AV3" s="161"/>
      <c r="AW3" s="161"/>
      <c r="AX3" s="162"/>
      <c r="AY3" s="163" t="s">
        <v>0</v>
      </c>
      <c r="AZ3" s="164"/>
      <c r="BA3" s="165"/>
      <c r="BB3" s="160" t="e">
        <f>#REF!-1</f>
        <v>#REF!</v>
      </c>
      <c r="BC3" s="161"/>
      <c r="BD3" s="161"/>
      <c r="BE3" s="161"/>
      <c r="BF3" s="161"/>
      <c r="BG3" s="161"/>
      <c r="BH3" s="162"/>
    </row>
    <row r="4" spans="1:60" ht="18.75" customHeight="1">
      <c r="A4" s="166" t="s">
        <v>2</v>
      </c>
      <c r="B4" s="167"/>
      <c r="C4" s="168"/>
      <c r="D4" s="169" t="s">
        <v>45</v>
      </c>
      <c r="E4" s="170"/>
      <c r="F4" s="169" t="s">
        <v>46</v>
      </c>
      <c r="G4" s="170"/>
      <c r="H4" s="169" t="s">
        <v>47</v>
      </c>
      <c r="I4" s="171"/>
      <c r="J4" s="170"/>
      <c r="K4" s="166" t="s">
        <v>2</v>
      </c>
      <c r="L4" s="167"/>
      <c r="M4" s="168"/>
      <c r="N4" s="169" t="s">
        <v>45</v>
      </c>
      <c r="O4" s="170"/>
      <c r="P4" s="169" t="s">
        <v>46</v>
      </c>
      <c r="Q4" s="170"/>
      <c r="R4" s="169" t="s">
        <v>47</v>
      </c>
      <c r="S4" s="171"/>
      <c r="T4" s="170"/>
      <c r="U4" s="166" t="s">
        <v>2</v>
      </c>
      <c r="V4" s="167"/>
      <c r="W4" s="168"/>
      <c r="X4" s="169" t="s">
        <v>45</v>
      </c>
      <c r="Y4" s="170"/>
      <c r="Z4" s="169" t="s">
        <v>46</v>
      </c>
      <c r="AA4" s="170"/>
      <c r="AB4" s="169" t="s">
        <v>47</v>
      </c>
      <c r="AC4" s="171"/>
      <c r="AD4" s="170"/>
      <c r="AE4" s="166" t="s">
        <v>2</v>
      </c>
      <c r="AF4" s="167"/>
      <c r="AG4" s="168"/>
      <c r="AH4" s="172" t="s">
        <v>45</v>
      </c>
      <c r="AI4" s="173"/>
      <c r="AJ4" s="172" t="s">
        <v>46</v>
      </c>
      <c r="AK4" s="173"/>
      <c r="AL4" s="172" t="s">
        <v>47</v>
      </c>
      <c r="AM4" s="174"/>
      <c r="AN4" s="173"/>
      <c r="AO4" s="181" t="s">
        <v>2</v>
      </c>
      <c r="AP4" s="182"/>
      <c r="AQ4" s="183"/>
      <c r="AR4" s="172" t="s">
        <v>45</v>
      </c>
      <c r="AS4" s="173"/>
      <c r="AT4" s="172" t="s">
        <v>46</v>
      </c>
      <c r="AU4" s="173"/>
      <c r="AV4" s="172" t="s">
        <v>47</v>
      </c>
      <c r="AW4" s="174"/>
      <c r="AX4" s="173"/>
      <c r="AY4" s="181" t="s">
        <v>2</v>
      </c>
      <c r="AZ4" s="182"/>
      <c r="BA4" s="183"/>
      <c r="BB4" s="172" t="s">
        <v>45</v>
      </c>
      <c r="BC4" s="173"/>
      <c r="BD4" s="172" t="s">
        <v>46</v>
      </c>
      <c r="BE4" s="173"/>
      <c r="BF4" s="172" t="s">
        <v>47</v>
      </c>
      <c r="BG4" s="174"/>
      <c r="BH4" s="173"/>
    </row>
    <row r="5" spans="1:60" ht="18.75" customHeight="1">
      <c r="A5" s="175" t="s">
        <v>9</v>
      </c>
      <c r="B5" s="176"/>
      <c r="C5" s="177"/>
      <c r="D5" s="48" t="s">
        <v>14</v>
      </c>
      <c r="E5" s="49" t="s">
        <v>48</v>
      </c>
      <c r="F5" s="48" t="s">
        <v>14</v>
      </c>
      <c r="G5" s="49" t="s">
        <v>48</v>
      </c>
      <c r="H5" s="48" t="s">
        <v>14</v>
      </c>
      <c r="I5" s="49" t="s">
        <v>49</v>
      </c>
      <c r="J5" s="49" t="s">
        <v>48</v>
      </c>
      <c r="K5" s="175" t="s">
        <v>9</v>
      </c>
      <c r="L5" s="176"/>
      <c r="M5" s="177"/>
      <c r="N5" s="48" t="s">
        <v>14</v>
      </c>
      <c r="O5" s="49" t="s">
        <v>48</v>
      </c>
      <c r="P5" s="48" t="s">
        <v>14</v>
      </c>
      <c r="Q5" s="49" t="s">
        <v>48</v>
      </c>
      <c r="R5" s="48" t="s">
        <v>14</v>
      </c>
      <c r="S5" s="49" t="s">
        <v>49</v>
      </c>
      <c r="T5" s="49" t="s">
        <v>48</v>
      </c>
      <c r="U5" s="175" t="s">
        <v>9</v>
      </c>
      <c r="V5" s="176"/>
      <c r="W5" s="177"/>
      <c r="X5" s="48" t="s">
        <v>14</v>
      </c>
      <c r="Y5" s="49" t="s">
        <v>48</v>
      </c>
      <c r="Z5" s="48" t="s">
        <v>14</v>
      </c>
      <c r="AA5" s="49" t="s">
        <v>48</v>
      </c>
      <c r="AB5" s="48" t="s">
        <v>14</v>
      </c>
      <c r="AC5" s="49" t="s">
        <v>49</v>
      </c>
      <c r="AD5" s="49" t="s">
        <v>48</v>
      </c>
      <c r="AE5" s="175" t="s">
        <v>9</v>
      </c>
      <c r="AF5" s="176"/>
      <c r="AG5" s="177"/>
      <c r="AH5" s="50" t="s">
        <v>14</v>
      </c>
      <c r="AI5" s="51" t="s">
        <v>48</v>
      </c>
      <c r="AJ5" s="50" t="s">
        <v>14</v>
      </c>
      <c r="AK5" s="51" t="s">
        <v>48</v>
      </c>
      <c r="AL5" s="50" t="s">
        <v>14</v>
      </c>
      <c r="AM5" s="51" t="s">
        <v>49</v>
      </c>
      <c r="AN5" s="51" t="s">
        <v>48</v>
      </c>
      <c r="AO5" s="178" t="s">
        <v>9</v>
      </c>
      <c r="AP5" s="179"/>
      <c r="AQ5" s="180"/>
      <c r="AR5" s="50" t="s">
        <v>14</v>
      </c>
      <c r="AS5" s="51" t="s">
        <v>48</v>
      </c>
      <c r="AT5" s="50" t="s">
        <v>14</v>
      </c>
      <c r="AU5" s="51" t="s">
        <v>48</v>
      </c>
      <c r="AV5" s="50" t="s">
        <v>14</v>
      </c>
      <c r="AW5" s="51" t="s">
        <v>49</v>
      </c>
      <c r="AX5" s="51" t="s">
        <v>48</v>
      </c>
      <c r="AY5" s="178" t="s">
        <v>9</v>
      </c>
      <c r="AZ5" s="179"/>
      <c r="BA5" s="180"/>
      <c r="BB5" s="50" t="s">
        <v>14</v>
      </c>
      <c r="BC5" s="51" t="s">
        <v>48</v>
      </c>
      <c r="BD5" s="50" t="s">
        <v>14</v>
      </c>
      <c r="BE5" s="51" t="s">
        <v>48</v>
      </c>
      <c r="BF5" s="50" t="s">
        <v>14</v>
      </c>
      <c r="BG5" s="51" t="s">
        <v>49</v>
      </c>
      <c r="BH5" s="51" t="s">
        <v>48</v>
      </c>
    </row>
    <row r="6" spans="1:60" ht="11.25" customHeight="1">
      <c r="A6" s="52"/>
      <c r="B6" s="53"/>
      <c r="C6" s="54"/>
      <c r="D6" s="55" t="s">
        <v>50</v>
      </c>
      <c r="E6" s="34" t="s">
        <v>51</v>
      </c>
      <c r="F6" s="34" t="s">
        <v>3</v>
      </c>
      <c r="G6" s="34" t="s">
        <v>52</v>
      </c>
      <c r="H6" s="34" t="s">
        <v>3</v>
      </c>
      <c r="I6" s="34" t="s">
        <v>52</v>
      </c>
      <c r="J6" s="34" t="s">
        <v>52</v>
      </c>
      <c r="K6" s="52"/>
      <c r="L6" s="53"/>
      <c r="M6" s="54"/>
      <c r="N6" s="55" t="s">
        <v>50</v>
      </c>
      <c r="O6" s="34" t="s">
        <v>52</v>
      </c>
      <c r="P6" s="34" t="s">
        <v>3</v>
      </c>
      <c r="Q6" s="34" t="s">
        <v>52</v>
      </c>
      <c r="R6" s="34" t="s">
        <v>3</v>
      </c>
      <c r="S6" s="34" t="s">
        <v>52</v>
      </c>
      <c r="T6" s="34" t="s">
        <v>52</v>
      </c>
      <c r="U6" s="52"/>
      <c r="V6" s="53"/>
      <c r="W6" s="54"/>
      <c r="X6" s="55" t="s">
        <v>50</v>
      </c>
      <c r="Y6" s="34" t="s">
        <v>52</v>
      </c>
      <c r="Z6" s="34" t="s">
        <v>3</v>
      </c>
      <c r="AA6" s="34" t="s">
        <v>52</v>
      </c>
      <c r="AB6" s="34" t="s">
        <v>3</v>
      </c>
      <c r="AC6" s="34" t="s">
        <v>52</v>
      </c>
      <c r="AD6" s="34" t="s">
        <v>52</v>
      </c>
      <c r="AE6" s="56"/>
      <c r="AF6" s="57"/>
      <c r="AG6" s="58"/>
      <c r="AH6" s="59" t="s">
        <v>50</v>
      </c>
      <c r="AI6" s="60" t="s">
        <v>52</v>
      </c>
      <c r="AJ6" s="60" t="s">
        <v>3</v>
      </c>
      <c r="AK6" s="60" t="s">
        <v>52</v>
      </c>
      <c r="AL6" s="60" t="s">
        <v>3</v>
      </c>
      <c r="AM6" s="60" t="s">
        <v>52</v>
      </c>
      <c r="AN6" s="60" t="s">
        <v>52</v>
      </c>
      <c r="AO6" s="61"/>
      <c r="AP6" s="62"/>
      <c r="AQ6" s="63"/>
      <c r="AR6" s="59" t="s">
        <v>50</v>
      </c>
      <c r="AS6" s="60" t="s">
        <v>52</v>
      </c>
      <c r="AT6" s="60" t="s">
        <v>3</v>
      </c>
      <c r="AU6" s="60" t="s">
        <v>52</v>
      </c>
      <c r="AV6" s="60" t="s">
        <v>3</v>
      </c>
      <c r="AW6" s="60" t="s">
        <v>52</v>
      </c>
      <c r="AX6" s="60" t="s">
        <v>52</v>
      </c>
      <c r="AY6" s="61"/>
      <c r="AZ6" s="62"/>
      <c r="BA6" s="63"/>
      <c r="BB6" s="59" t="s">
        <v>50</v>
      </c>
      <c r="BC6" s="60" t="s">
        <v>52</v>
      </c>
      <c r="BD6" s="60" t="s">
        <v>3</v>
      </c>
      <c r="BE6" s="60" t="s">
        <v>52</v>
      </c>
      <c r="BF6" s="60" t="s">
        <v>3</v>
      </c>
      <c r="BG6" s="60" t="s">
        <v>52</v>
      </c>
      <c r="BH6" s="60" t="s">
        <v>52</v>
      </c>
    </row>
    <row r="7" spans="1:60" ht="26.25" customHeight="1">
      <c r="A7" s="175" t="s">
        <v>53</v>
      </c>
      <c r="B7" s="176"/>
      <c r="C7" s="177"/>
      <c r="D7" s="64">
        <v>25661894</v>
      </c>
      <c r="E7" s="65">
        <v>99.566583652784885</v>
      </c>
      <c r="F7" s="64">
        <v>27215559302</v>
      </c>
      <c r="G7" s="65">
        <v>99.946425600896177</v>
      </c>
      <c r="H7" s="64">
        <v>25961172851</v>
      </c>
      <c r="I7" s="65">
        <v>95.4</v>
      </c>
      <c r="J7" s="65">
        <v>100.20945745094274</v>
      </c>
      <c r="K7" s="175" t="s">
        <v>53</v>
      </c>
      <c r="L7" s="176"/>
      <c r="M7" s="177"/>
      <c r="N7" s="64">
        <v>25773601</v>
      </c>
      <c r="O7" s="65">
        <v>101.1896981686085</v>
      </c>
      <c r="P7" s="64">
        <v>27230147690</v>
      </c>
      <c r="Q7" s="65">
        <v>100.19636055006806</v>
      </c>
      <c r="R7" s="64">
        <v>25906908900</v>
      </c>
      <c r="S7" s="65">
        <v>95.1</v>
      </c>
      <c r="T7" s="65">
        <v>100.43131038291315</v>
      </c>
      <c r="U7" s="175" t="s">
        <v>53</v>
      </c>
      <c r="V7" s="176"/>
      <c r="W7" s="177"/>
      <c r="X7" s="64">
        <v>25470578</v>
      </c>
      <c r="Y7" s="65">
        <v>101.118635749601</v>
      </c>
      <c r="Z7" s="64">
        <v>27176783209</v>
      </c>
      <c r="AA7" s="65">
        <v>101.83394596937075</v>
      </c>
      <c r="AB7" s="64">
        <v>25795649585</v>
      </c>
      <c r="AC7" s="65">
        <v>94.9</v>
      </c>
      <c r="AD7" s="65">
        <v>102.18966208948747</v>
      </c>
      <c r="AE7" s="175" t="s">
        <v>53</v>
      </c>
      <c r="AF7" s="176"/>
      <c r="AG7" s="177"/>
      <c r="AH7" s="66">
        <v>25188807</v>
      </c>
      <c r="AI7" s="67">
        <v>99.342607905222266</v>
      </c>
      <c r="AJ7" s="66">
        <v>26687351600</v>
      </c>
      <c r="AK7" s="67">
        <v>98.168436522631708</v>
      </c>
      <c r="AL7" s="66">
        <v>25242915044</v>
      </c>
      <c r="AM7" s="67">
        <v>94.6</v>
      </c>
      <c r="AN7" s="67">
        <v>98.457546812658023</v>
      </c>
      <c r="AO7" s="178" t="s">
        <v>53</v>
      </c>
      <c r="AP7" s="179"/>
      <c r="AQ7" s="180"/>
      <c r="AR7" s="66">
        <v>25355492</v>
      </c>
      <c r="AS7" s="67">
        <v>101.09310807570542</v>
      </c>
      <c r="AT7" s="66">
        <v>27185267022</v>
      </c>
      <c r="AU7" s="67">
        <v>100.82311712451641</v>
      </c>
      <c r="AV7" s="66">
        <v>25638374976</v>
      </c>
      <c r="AW7" s="67">
        <v>94.3</v>
      </c>
      <c r="AX7" s="67">
        <v>101.41067056140822</v>
      </c>
      <c r="AY7" s="178" t="s">
        <v>53</v>
      </c>
      <c r="AZ7" s="179"/>
      <c r="BA7" s="180"/>
      <c r="BB7" s="66">
        <f>SUM(BB10,BB17,BB21,BB24,BB25,BB26,BB27)</f>
        <v>25247614</v>
      </c>
      <c r="BC7" s="68">
        <v>100.3</v>
      </c>
      <c r="BD7" s="66">
        <f>SUM(BD10,BD17,BD21,BD24,BD25,BD26,BD27)</f>
        <v>27719242403</v>
      </c>
      <c r="BE7" s="68">
        <v>100.4</v>
      </c>
      <c r="BF7" s="66">
        <f>SUM(BF10,BF17,BF21,BF24,BF25,BF26,BF27)</f>
        <v>25659502614</v>
      </c>
      <c r="BG7" s="67">
        <f>ROUND(BF7/BD7*100,1)</f>
        <v>92.6</v>
      </c>
      <c r="BH7" s="68" t="e">
        <f>BF7/BP7*100</f>
        <v>#DIV/0!</v>
      </c>
    </row>
    <row r="8" spans="1:60" ht="26.25" customHeight="1">
      <c r="A8" s="69"/>
      <c r="B8" s="70">
        <v>1</v>
      </c>
      <c r="C8" s="71" t="s">
        <v>54</v>
      </c>
      <c r="D8" s="20">
        <v>25387798</v>
      </c>
      <c r="E8" s="65">
        <v>99.366088003719483</v>
      </c>
      <c r="F8" s="20">
        <v>25994833663</v>
      </c>
      <c r="G8" s="65">
        <v>100.10187662103426</v>
      </c>
      <c r="H8" s="20">
        <v>25736340070</v>
      </c>
      <c r="I8" s="65">
        <v>99</v>
      </c>
      <c r="J8" s="65">
        <v>100.14151903833451</v>
      </c>
      <c r="K8" s="69"/>
      <c r="L8" s="70">
        <v>1</v>
      </c>
      <c r="M8" s="71" t="s">
        <v>54</v>
      </c>
      <c r="N8" s="20">
        <v>25549761</v>
      </c>
      <c r="O8" s="65">
        <v>101.08413451666574</v>
      </c>
      <c r="P8" s="20">
        <v>25968377957</v>
      </c>
      <c r="Q8" s="65">
        <v>100.28610121522645</v>
      </c>
      <c r="R8" s="20">
        <v>25699969720</v>
      </c>
      <c r="S8" s="65">
        <v>99</v>
      </c>
      <c r="T8" s="65">
        <v>100.43534477982934</v>
      </c>
      <c r="U8" s="69"/>
      <c r="V8" s="70">
        <v>1</v>
      </c>
      <c r="W8" s="71" t="s">
        <v>54</v>
      </c>
      <c r="X8" s="20">
        <v>25275738</v>
      </c>
      <c r="Y8" s="65">
        <v>101.10332810438054</v>
      </c>
      <c r="Z8" s="20">
        <v>25894294067</v>
      </c>
      <c r="AA8" s="65">
        <v>102.21140713845361</v>
      </c>
      <c r="AB8" s="20">
        <v>25588571211</v>
      </c>
      <c r="AC8" s="65">
        <v>98.8</v>
      </c>
      <c r="AD8" s="65">
        <v>102.29060129744698</v>
      </c>
      <c r="AE8" s="69"/>
      <c r="AF8" s="70">
        <v>1</v>
      </c>
      <c r="AG8" s="71" t="s">
        <v>54</v>
      </c>
      <c r="AH8" s="72">
        <v>24999907</v>
      </c>
      <c r="AI8" s="67">
        <v>99.395020020616982</v>
      </c>
      <c r="AJ8" s="72">
        <v>25334054967</v>
      </c>
      <c r="AK8" s="67">
        <v>98.411580092090162</v>
      </c>
      <c r="AL8" s="72">
        <v>25015564369</v>
      </c>
      <c r="AM8" s="67">
        <v>98.7</v>
      </c>
      <c r="AN8" s="67">
        <v>98.462442611127216</v>
      </c>
      <c r="AO8" s="73"/>
      <c r="AP8" s="74">
        <v>1</v>
      </c>
      <c r="AQ8" s="75" t="s">
        <v>54</v>
      </c>
      <c r="AR8" s="72">
        <v>25152072</v>
      </c>
      <c r="AS8" s="67">
        <v>101.11862967924597</v>
      </c>
      <c r="AT8" s="72">
        <v>25742961289</v>
      </c>
      <c r="AU8" s="67">
        <v>101.44507244854302</v>
      </c>
      <c r="AV8" s="72">
        <v>25406199263</v>
      </c>
      <c r="AW8" s="67">
        <v>98.7</v>
      </c>
      <c r="AX8" s="67">
        <v>101.58875205837012</v>
      </c>
      <c r="AY8" s="73"/>
      <c r="AZ8" s="74">
        <v>1</v>
      </c>
      <c r="BA8" s="75" t="s">
        <v>54</v>
      </c>
      <c r="BB8" s="72">
        <f>SUM(BB12,BB15,BB18,BB20,BB22,BB24,BB25,BB26,BB27)</f>
        <v>25014196</v>
      </c>
      <c r="BC8" s="68">
        <v>100.4</v>
      </c>
      <c r="BD8" s="72">
        <f>SUM(BD12,BD15,BD18,BD20,BD22,BD24,BD25,BD26,BD27)</f>
        <v>25849356895</v>
      </c>
      <c r="BE8" s="68">
        <v>100.8</v>
      </c>
      <c r="BF8" s="72">
        <f>SUM(BF12,BF15,BF18,BF20,BF22,BF24,BF25,BF26,BF27)</f>
        <v>25416666588</v>
      </c>
      <c r="BG8" s="67">
        <f t="shared" ref="BG8:BG27" si="0">ROUND(BF8/BD8*100,1)</f>
        <v>98.3</v>
      </c>
      <c r="BH8" s="68" t="e">
        <f>BF8/BP8*100</f>
        <v>#DIV/0!</v>
      </c>
    </row>
    <row r="9" spans="1:60" ht="26.25" customHeight="1" thickBot="1">
      <c r="A9" s="76"/>
      <c r="B9" s="53">
        <v>2</v>
      </c>
      <c r="C9" s="54" t="s">
        <v>55</v>
      </c>
      <c r="D9" s="77">
        <v>274096</v>
      </c>
      <c r="E9" s="78">
        <v>122.45175125089349</v>
      </c>
      <c r="F9" s="77">
        <v>1220725639</v>
      </c>
      <c r="G9" s="78">
        <v>96.747101081398341</v>
      </c>
      <c r="H9" s="77">
        <v>224832781</v>
      </c>
      <c r="I9" s="78">
        <v>18.399999999999999</v>
      </c>
      <c r="J9" s="78">
        <v>108.64679226041196</v>
      </c>
      <c r="K9" s="76"/>
      <c r="L9" s="53">
        <v>2</v>
      </c>
      <c r="M9" s="54" t="s">
        <v>55</v>
      </c>
      <c r="N9" s="77">
        <v>223840</v>
      </c>
      <c r="O9" s="78">
        <v>114.88400739067953</v>
      </c>
      <c r="P9" s="77">
        <v>1261769733</v>
      </c>
      <c r="Q9" s="78">
        <v>98.384437862164759</v>
      </c>
      <c r="R9" s="77">
        <v>206939180</v>
      </c>
      <c r="S9" s="78">
        <v>16.399999999999999</v>
      </c>
      <c r="T9" s="78">
        <v>99.932781971718583</v>
      </c>
      <c r="U9" s="76"/>
      <c r="V9" s="53">
        <v>2</v>
      </c>
      <c r="W9" s="54" t="s">
        <v>55</v>
      </c>
      <c r="X9" s="77">
        <v>194840</v>
      </c>
      <c r="Y9" s="78">
        <v>103.14452091053468</v>
      </c>
      <c r="Z9" s="77">
        <v>1282489142</v>
      </c>
      <c r="AA9" s="78">
        <v>94.767777494352188</v>
      </c>
      <c r="AB9" s="77">
        <v>207078374</v>
      </c>
      <c r="AC9" s="78">
        <v>16.100000000000001</v>
      </c>
      <c r="AD9" s="78">
        <v>91.083245739208834</v>
      </c>
      <c r="AE9" s="76"/>
      <c r="AF9" s="53">
        <v>2</v>
      </c>
      <c r="AG9" s="54" t="s">
        <v>55</v>
      </c>
      <c r="AH9" s="79">
        <v>188900</v>
      </c>
      <c r="AI9" s="80">
        <v>92.862058794612139</v>
      </c>
      <c r="AJ9" s="79">
        <v>1353296633</v>
      </c>
      <c r="AK9" s="80">
        <v>93.828694016568818</v>
      </c>
      <c r="AL9" s="79">
        <v>227350675</v>
      </c>
      <c r="AM9" s="80">
        <v>16.8</v>
      </c>
      <c r="AN9" s="80">
        <v>97.921816223732236</v>
      </c>
      <c r="AO9" s="81"/>
      <c r="AP9" s="82">
        <v>2</v>
      </c>
      <c r="AQ9" s="83" t="s">
        <v>55</v>
      </c>
      <c r="AR9" s="79">
        <v>203420</v>
      </c>
      <c r="AS9" s="80">
        <v>98.033734939759029</v>
      </c>
      <c r="AT9" s="79">
        <v>1442305733</v>
      </c>
      <c r="AU9" s="80">
        <v>90.878448606113082</v>
      </c>
      <c r="AV9" s="79">
        <v>232175713</v>
      </c>
      <c r="AW9" s="80">
        <v>16.100000000000001</v>
      </c>
      <c r="AX9" s="80">
        <v>85.088845602159822</v>
      </c>
      <c r="AY9" s="81"/>
      <c r="AZ9" s="82">
        <v>2</v>
      </c>
      <c r="BA9" s="83" t="s">
        <v>55</v>
      </c>
      <c r="BB9" s="79">
        <f>SUM(BB13,BB16,BB19,BB23)</f>
        <v>233418</v>
      </c>
      <c r="BC9" s="84">
        <v>95.7</v>
      </c>
      <c r="BD9" s="79">
        <f>SUM(BD13,BD16,BD19,BD23)</f>
        <v>1869885508</v>
      </c>
      <c r="BE9" s="84">
        <v>94.6</v>
      </c>
      <c r="BF9" s="79">
        <f>SUM(BF13,BF16,BF19,BF23)</f>
        <v>242836026</v>
      </c>
      <c r="BG9" s="80">
        <f t="shared" si="0"/>
        <v>13</v>
      </c>
      <c r="BH9" s="84" t="e">
        <f>BF9/BP9*100</f>
        <v>#DIV/0!</v>
      </c>
    </row>
    <row r="10" spans="1:60" ht="26.25" customHeight="1" thickTop="1">
      <c r="A10" s="85">
        <v>1</v>
      </c>
      <c r="B10" s="184" t="s">
        <v>56</v>
      </c>
      <c r="C10" s="185"/>
      <c r="D10" s="86">
        <v>10902515</v>
      </c>
      <c r="E10" s="87">
        <v>101.36311233834454</v>
      </c>
      <c r="F10" s="86">
        <v>11525752409</v>
      </c>
      <c r="G10" s="87">
        <v>101.42494728268146</v>
      </c>
      <c r="H10" s="86">
        <v>11026637296</v>
      </c>
      <c r="I10" s="87">
        <v>95.7</v>
      </c>
      <c r="J10" s="87">
        <v>101.90274238946103</v>
      </c>
      <c r="K10" s="85">
        <v>1</v>
      </c>
      <c r="L10" s="184" t="s">
        <v>56</v>
      </c>
      <c r="M10" s="185"/>
      <c r="N10" s="86">
        <v>10755900</v>
      </c>
      <c r="O10" s="87">
        <v>101.31553167599827</v>
      </c>
      <c r="P10" s="86">
        <v>11363823909</v>
      </c>
      <c r="Q10" s="87">
        <v>100.31491768184735</v>
      </c>
      <c r="R10" s="86">
        <v>10820746368</v>
      </c>
      <c r="S10" s="87">
        <v>95.2</v>
      </c>
      <c r="T10" s="87">
        <v>100.70850938348737</v>
      </c>
      <c r="U10" s="85">
        <v>1</v>
      </c>
      <c r="V10" s="184" t="s">
        <v>56</v>
      </c>
      <c r="W10" s="185"/>
      <c r="X10" s="86">
        <v>10616240</v>
      </c>
      <c r="Y10" s="87">
        <v>97.674487073327811</v>
      </c>
      <c r="Z10" s="86">
        <v>11328149563</v>
      </c>
      <c r="AA10" s="87">
        <v>100.5186952189916</v>
      </c>
      <c r="AB10" s="86">
        <v>10744619729</v>
      </c>
      <c r="AC10" s="87">
        <v>94.8</v>
      </c>
      <c r="AD10" s="87">
        <v>100.6461469552389</v>
      </c>
      <c r="AE10" s="85">
        <v>1</v>
      </c>
      <c r="AF10" s="184" t="s">
        <v>56</v>
      </c>
      <c r="AG10" s="185"/>
      <c r="AH10" s="88">
        <v>10869000</v>
      </c>
      <c r="AI10" s="89">
        <v>101.92711550108022</v>
      </c>
      <c r="AJ10" s="88">
        <v>11269694198</v>
      </c>
      <c r="AK10" s="89">
        <v>98.201363774993112</v>
      </c>
      <c r="AL10" s="88">
        <v>10675639410</v>
      </c>
      <c r="AM10" s="89">
        <v>94.7</v>
      </c>
      <c r="AN10" s="89">
        <v>98.512629220260678</v>
      </c>
      <c r="AO10" s="90">
        <v>1</v>
      </c>
      <c r="AP10" s="186" t="s">
        <v>56</v>
      </c>
      <c r="AQ10" s="187"/>
      <c r="AR10" s="88">
        <v>10663502</v>
      </c>
      <c r="AS10" s="89">
        <v>103.20849787069299</v>
      </c>
      <c r="AT10" s="88">
        <v>11476107627</v>
      </c>
      <c r="AU10" s="89">
        <v>102.68755700638859</v>
      </c>
      <c r="AV10" s="88">
        <v>10836823151</v>
      </c>
      <c r="AW10" s="89">
        <v>94.4</v>
      </c>
      <c r="AX10" s="89">
        <v>103.7720398815877</v>
      </c>
      <c r="AY10" s="90">
        <v>1</v>
      </c>
      <c r="AZ10" s="186" t="s">
        <v>56</v>
      </c>
      <c r="BA10" s="187"/>
      <c r="BB10" s="88">
        <f>SUM(BB11,BB14)</f>
        <v>10040971</v>
      </c>
      <c r="BC10" s="91">
        <v>101.1</v>
      </c>
      <c r="BD10" s="88">
        <f>SUM(BD11,BD14)</f>
        <v>11118516711</v>
      </c>
      <c r="BE10" s="91">
        <v>101.8</v>
      </c>
      <c r="BF10" s="88">
        <f>SUM(BF11,BF14)</f>
        <v>10268093397</v>
      </c>
      <c r="BG10" s="89">
        <f t="shared" si="0"/>
        <v>92.4</v>
      </c>
      <c r="BH10" s="91">
        <v>100.4</v>
      </c>
    </row>
    <row r="11" spans="1:60" ht="26.25" customHeight="1">
      <c r="A11" s="92"/>
      <c r="B11" s="190" t="s">
        <v>57</v>
      </c>
      <c r="C11" s="191"/>
      <c r="D11" s="20">
        <v>8930841</v>
      </c>
      <c r="E11" s="65">
        <v>102.01953381577671</v>
      </c>
      <c r="F11" s="20">
        <v>9462617569</v>
      </c>
      <c r="G11" s="65">
        <v>101.52127562749502</v>
      </c>
      <c r="H11" s="20">
        <v>8978576401</v>
      </c>
      <c r="I11" s="65">
        <v>94.9</v>
      </c>
      <c r="J11" s="65">
        <v>102.08001392781343</v>
      </c>
      <c r="K11" s="92"/>
      <c r="L11" s="190" t="s">
        <v>57</v>
      </c>
      <c r="M11" s="191"/>
      <c r="N11" s="20">
        <v>8754050</v>
      </c>
      <c r="O11" s="65">
        <v>101.87064340823665</v>
      </c>
      <c r="P11" s="20">
        <v>9320822173</v>
      </c>
      <c r="Q11" s="65">
        <v>100.2945820949906</v>
      </c>
      <c r="R11" s="20">
        <v>8795626152</v>
      </c>
      <c r="S11" s="65">
        <v>94.4</v>
      </c>
      <c r="T11" s="65">
        <v>100.76124854546987</v>
      </c>
      <c r="U11" s="92"/>
      <c r="V11" s="190" t="s">
        <v>57</v>
      </c>
      <c r="W11" s="191"/>
      <c r="X11" s="20">
        <v>8593300</v>
      </c>
      <c r="Y11" s="65">
        <v>100.40074775090548</v>
      </c>
      <c r="Z11" s="20">
        <v>9293445347</v>
      </c>
      <c r="AA11" s="65">
        <v>101.65233835926968</v>
      </c>
      <c r="AB11" s="20">
        <v>8729175431</v>
      </c>
      <c r="AC11" s="65">
        <v>93.9</v>
      </c>
      <c r="AD11" s="65">
        <v>101.89784565465317</v>
      </c>
      <c r="AE11" s="92"/>
      <c r="AF11" s="190" t="s">
        <v>57</v>
      </c>
      <c r="AG11" s="191"/>
      <c r="AH11" s="72">
        <v>8559000</v>
      </c>
      <c r="AI11" s="67">
        <v>100.51319389804235</v>
      </c>
      <c r="AJ11" s="72">
        <v>9142382258</v>
      </c>
      <c r="AK11" s="67">
        <v>100.02413114198474</v>
      </c>
      <c r="AL11" s="72">
        <v>8566594686</v>
      </c>
      <c r="AM11" s="67">
        <v>93.7</v>
      </c>
      <c r="AN11" s="67">
        <v>100.55579918350163</v>
      </c>
      <c r="AO11" s="93"/>
      <c r="AP11" s="188" t="s">
        <v>57</v>
      </c>
      <c r="AQ11" s="189"/>
      <c r="AR11" s="72">
        <v>8515300</v>
      </c>
      <c r="AS11" s="67">
        <v>101.82598713318825</v>
      </c>
      <c r="AT11" s="72">
        <v>9140176629</v>
      </c>
      <c r="AU11" s="67">
        <v>99.990998982026852</v>
      </c>
      <c r="AV11" s="72">
        <v>8519244793</v>
      </c>
      <c r="AW11" s="67">
        <v>93.2</v>
      </c>
      <c r="AX11" s="67">
        <v>101.05455202525233</v>
      </c>
      <c r="AY11" s="93"/>
      <c r="AZ11" s="188" t="s">
        <v>57</v>
      </c>
      <c r="BA11" s="189"/>
      <c r="BB11" s="72">
        <f>SUM(BB12:BB13)</f>
        <v>7954594</v>
      </c>
      <c r="BC11" s="68">
        <v>98.5</v>
      </c>
      <c r="BD11" s="72">
        <f>SUM(BD12:BD13)</f>
        <v>8808110201</v>
      </c>
      <c r="BE11" s="68">
        <v>98.6</v>
      </c>
      <c r="BF11" s="72">
        <f>SUM(BF12:BF13)</f>
        <v>7985127739</v>
      </c>
      <c r="BG11" s="67">
        <f t="shared" si="0"/>
        <v>90.7</v>
      </c>
      <c r="BH11" s="68">
        <v>100.1</v>
      </c>
    </row>
    <row r="12" spans="1:60" ht="26.25" customHeight="1">
      <c r="A12" s="92"/>
      <c r="B12" s="76"/>
      <c r="C12" s="94" t="s">
        <v>58</v>
      </c>
      <c r="D12" s="95">
        <v>8816825</v>
      </c>
      <c r="E12" s="96">
        <v>101.80656253716643</v>
      </c>
      <c r="F12" s="95">
        <v>8976207050</v>
      </c>
      <c r="G12" s="96">
        <v>101.99074270153395</v>
      </c>
      <c r="H12" s="95">
        <v>8877275351</v>
      </c>
      <c r="I12" s="96">
        <v>98.9</v>
      </c>
      <c r="J12" s="96">
        <v>102.08572504352288</v>
      </c>
      <c r="K12" s="92"/>
      <c r="L12" s="76"/>
      <c r="M12" s="94" t="s">
        <v>58</v>
      </c>
      <c r="N12" s="95">
        <v>8660370</v>
      </c>
      <c r="O12" s="96">
        <v>101.74689368021355</v>
      </c>
      <c r="P12" s="95">
        <v>8801001750</v>
      </c>
      <c r="Q12" s="96">
        <v>100.3880606305212</v>
      </c>
      <c r="R12" s="95">
        <v>8695902730</v>
      </c>
      <c r="S12" s="96">
        <v>98.8</v>
      </c>
      <c r="T12" s="96">
        <v>100.68921196850837</v>
      </c>
      <c r="U12" s="92"/>
      <c r="V12" s="76"/>
      <c r="W12" s="94" t="s">
        <v>58</v>
      </c>
      <c r="X12" s="95">
        <v>8511680</v>
      </c>
      <c r="Y12" s="96">
        <v>100.34991747229427</v>
      </c>
      <c r="Z12" s="95">
        <v>8766980550</v>
      </c>
      <c r="AA12" s="96">
        <v>101.90314358911954</v>
      </c>
      <c r="AB12" s="95">
        <v>8636379767</v>
      </c>
      <c r="AC12" s="96">
        <v>98.5</v>
      </c>
      <c r="AD12" s="96">
        <v>101.9747933159954</v>
      </c>
      <c r="AE12" s="92"/>
      <c r="AF12" s="76"/>
      <c r="AG12" s="94" t="s">
        <v>58</v>
      </c>
      <c r="AH12" s="97">
        <v>8482000</v>
      </c>
      <c r="AI12" s="98">
        <v>100.65266405601044</v>
      </c>
      <c r="AJ12" s="97">
        <v>8603248380</v>
      </c>
      <c r="AK12" s="98">
        <v>100.71038313446768</v>
      </c>
      <c r="AL12" s="97">
        <v>8469131916</v>
      </c>
      <c r="AM12" s="98">
        <v>98.4</v>
      </c>
      <c r="AN12" s="98">
        <v>100.65143593143426</v>
      </c>
      <c r="AO12" s="93"/>
      <c r="AP12" s="81"/>
      <c r="AQ12" s="99" t="s">
        <v>58</v>
      </c>
      <c r="AR12" s="97">
        <v>8427000</v>
      </c>
      <c r="AS12" s="98">
        <v>101.76307209274242</v>
      </c>
      <c r="AT12" s="97">
        <v>8542563450</v>
      </c>
      <c r="AU12" s="98">
        <v>100.87884303272912</v>
      </c>
      <c r="AV12" s="97">
        <v>8414318025</v>
      </c>
      <c r="AW12" s="98">
        <v>98.5</v>
      </c>
      <c r="AX12" s="98">
        <v>100.99517727630621</v>
      </c>
      <c r="AY12" s="93"/>
      <c r="AZ12" s="81"/>
      <c r="BA12" s="99" t="s">
        <v>59</v>
      </c>
      <c r="BB12" s="97">
        <v>7860240</v>
      </c>
      <c r="BC12" s="100">
        <v>98.6</v>
      </c>
      <c r="BD12" s="97">
        <v>8038680560</v>
      </c>
      <c r="BE12" s="100">
        <v>98.6</v>
      </c>
      <c r="BF12" s="97">
        <v>7892952762</v>
      </c>
      <c r="BG12" s="98">
        <f t="shared" si="0"/>
        <v>98.2</v>
      </c>
      <c r="BH12" s="100">
        <v>100.1</v>
      </c>
    </row>
    <row r="13" spans="1:60" ht="26.25" customHeight="1">
      <c r="A13" s="92"/>
      <c r="B13" s="101"/>
      <c r="C13" s="102" t="s">
        <v>60</v>
      </c>
      <c r="D13" s="103">
        <v>114016</v>
      </c>
      <c r="E13" s="65">
        <v>121.70794192997438</v>
      </c>
      <c r="F13" s="103">
        <v>486410519</v>
      </c>
      <c r="G13" s="65">
        <v>93.572798889434935</v>
      </c>
      <c r="H13" s="103">
        <v>101301050</v>
      </c>
      <c r="I13" s="65">
        <v>20.8</v>
      </c>
      <c r="J13" s="65">
        <v>101.58200347356711</v>
      </c>
      <c r="K13" s="92"/>
      <c r="L13" s="101"/>
      <c r="M13" s="102" t="s">
        <v>60</v>
      </c>
      <c r="N13" s="103">
        <v>93680</v>
      </c>
      <c r="O13" s="65">
        <v>114.77579024748836</v>
      </c>
      <c r="P13" s="103">
        <v>519820423</v>
      </c>
      <c r="Q13" s="65">
        <v>98.73792625112597</v>
      </c>
      <c r="R13" s="103">
        <v>99723422</v>
      </c>
      <c r="S13" s="65">
        <v>19.2</v>
      </c>
      <c r="T13" s="65">
        <v>107.46560528948852</v>
      </c>
      <c r="U13" s="92"/>
      <c r="V13" s="101"/>
      <c r="W13" s="102" t="s">
        <v>60</v>
      </c>
      <c r="X13" s="103">
        <v>81620</v>
      </c>
      <c r="Y13" s="65">
        <v>106</v>
      </c>
      <c r="Z13" s="103">
        <v>526464797</v>
      </c>
      <c r="AA13" s="65">
        <v>97.650104822386993</v>
      </c>
      <c r="AB13" s="103">
        <v>92795664</v>
      </c>
      <c r="AC13" s="65">
        <v>17.600000000000001</v>
      </c>
      <c r="AD13" s="65">
        <v>95.211396105405171</v>
      </c>
      <c r="AE13" s="92"/>
      <c r="AF13" s="101"/>
      <c r="AG13" s="102" t="s">
        <v>60</v>
      </c>
      <c r="AH13" s="104">
        <v>77000</v>
      </c>
      <c r="AI13" s="67">
        <v>87.202718006795024</v>
      </c>
      <c r="AJ13" s="104">
        <v>539133878</v>
      </c>
      <c r="AK13" s="67">
        <v>90.214522862789821</v>
      </c>
      <c r="AL13" s="104">
        <v>97462770</v>
      </c>
      <c r="AM13" s="67">
        <v>18.100000000000001</v>
      </c>
      <c r="AN13" s="67">
        <v>92.886469161043834</v>
      </c>
      <c r="AO13" s="93"/>
      <c r="AP13" s="105"/>
      <c r="AQ13" s="106" t="s">
        <v>60</v>
      </c>
      <c r="AR13" s="104">
        <v>88300</v>
      </c>
      <c r="AS13" s="67">
        <v>108.21078431372548</v>
      </c>
      <c r="AT13" s="104">
        <v>597613179</v>
      </c>
      <c r="AU13" s="67">
        <v>88.817180191739695</v>
      </c>
      <c r="AV13" s="104">
        <v>104926768</v>
      </c>
      <c r="AW13" s="67">
        <v>17.600000000000001</v>
      </c>
      <c r="AX13" s="67">
        <v>106.05446849549567</v>
      </c>
      <c r="AY13" s="93"/>
      <c r="AZ13" s="105"/>
      <c r="BA13" s="106" t="s">
        <v>61</v>
      </c>
      <c r="BB13" s="104">
        <v>94354</v>
      </c>
      <c r="BC13" s="68">
        <v>92.5</v>
      </c>
      <c r="BD13" s="104">
        <v>769429641</v>
      </c>
      <c r="BE13" s="68">
        <v>98.3</v>
      </c>
      <c r="BF13" s="104">
        <v>92174977</v>
      </c>
      <c r="BG13" s="67">
        <f t="shared" si="0"/>
        <v>12</v>
      </c>
      <c r="BH13" s="68">
        <v>97.6</v>
      </c>
    </row>
    <row r="14" spans="1:60" ht="26.25" customHeight="1">
      <c r="A14" s="92"/>
      <c r="B14" s="190" t="s">
        <v>7</v>
      </c>
      <c r="C14" s="191"/>
      <c r="D14" s="20">
        <v>1971674</v>
      </c>
      <c r="E14" s="65">
        <v>98.492594350226042</v>
      </c>
      <c r="F14" s="20">
        <v>2063134840</v>
      </c>
      <c r="G14" s="65">
        <v>100.9854668082377</v>
      </c>
      <c r="H14" s="20">
        <v>2048060895</v>
      </c>
      <c r="I14" s="65">
        <v>99.3</v>
      </c>
      <c r="J14" s="65">
        <v>101.1328057869726</v>
      </c>
      <c r="K14" s="92"/>
      <c r="L14" s="190" t="s">
        <v>7</v>
      </c>
      <c r="M14" s="191"/>
      <c r="N14" s="20">
        <v>2001850</v>
      </c>
      <c r="O14" s="65">
        <v>98.957457957230559</v>
      </c>
      <c r="P14" s="20">
        <v>2043001736</v>
      </c>
      <c r="Q14" s="65">
        <v>100.40779981359216</v>
      </c>
      <c r="R14" s="20">
        <v>2025120216</v>
      </c>
      <c r="S14" s="65">
        <v>99.1</v>
      </c>
      <c r="T14" s="65">
        <v>100.48008858441793</v>
      </c>
      <c r="U14" s="92"/>
      <c r="V14" s="190" t="s">
        <v>7</v>
      </c>
      <c r="W14" s="191"/>
      <c r="X14" s="20">
        <v>2022940</v>
      </c>
      <c r="Y14" s="65">
        <v>87.573160173160176</v>
      </c>
      <c r="Z14" s="20">
        <v>2034704216</v>
      </c>
      <c r="AA14" s="65">
        <v>95.646725698347751</v>
      </c>
      <c r="AB14" s="20">
        <v>2015444298</v>
      </c>
      <c r="AC14" s="65">
        <v>99.1</v>
      </c>
      <c r="AD14" s="65">
        <v>95.561951582398024</v>
      </c>
      <c r="AE14" s="92"/>
      <c r="AF14" s="190" t="s">
        <v>7</v>
      </c>
      <c r="AG14" s="191"/>
      <c r="AH14" s="72">
        <v>2310000</v>
      </c>
      <c r="AI14" s="67">
        <v>107.53178704795918</v>
      </c>
      <c r="AJ14" s="72">
        <v>2127311940</v>
      </c>
      <c r="AK14" s="67">
        <v>91.069125835539765</v>
      </c>
      <c r="AL14" s="72">
        <v>2109044724</v>
      </c>
      <c r="AM14" s="67">
        <v>99.1</v>
      </c>
      <c r="AN14" s="67">
        <v>91.002089172943514</v>
      </c>
      <c r="AO14" s="93"/>
      <c r="AP14" s="188" t="s">
        <v>7</v>
      </c>
      <c r="AQ14" s="189"/>
      <c r="AR14" s="72">
        <v>2148202</v>
      </c>
      <c r="AS14" s="67">
        <v>109.07900883517823</v>
      </c>
      <c r="AT14" s="72">
        <v>2335930998</v>
      </c>
      <c r="AU14" s="67">
        <v>114.80167082746145</v>
      </c>
      <c r="AV14" s="72">
        <v>2317578358</v>
      </c>
      <c r="AW14" s="67">
        <v>99.2</v>
      </c>
      <c r="AX14" s="67">
        <v>115.15517413681744</v>
      </c>
      <c r="AY14" s="93"/>
      <c r="AZ14" s="188" t="s">
        <v>7</v>
      </c>
      <c r="BA14" s="189"/>
      <c r="BB14" s="72">
        <f>SUM(BB15:BB16)</f>
        <v>2086377</v>
      </c>
      <c r="BC14" s="68">
        <v>112.6</v>
      </c>
      <c r="BD14" s="72">
        <f>SUM(BD15:BD16)</f>
        <v>2310406510</v>
      </c>
      <c r="BE14" s="68">
        <v>116.4</v>
      </c>
      <c r="BF14" s="72">
        <f>SUM(BF15:BF16)</f>
        <v>2282965658</v>
      </c>
      <c r="BG14" s="67">
        <f t="shared" si="0"/>
        <v>98.8</v>
      </c>
      <c r="BH14" s="68">
        <v>100.5</v>
      </c>
    </row>
    <row r="15" spans="1:60" ht="26.25" customHeight="1">
      <c r="A15" s="92"/>
      <c r="B15" s="76"/>
      <c r="C15" s="94" t="s">
        <v>58</v>
      </c>
      <c r="D15" s="95">
        <v>1969163</v>
      </c>
      <c r="E15" s="78">
        <v>98.49163715663326</v>
      </c>
      <c r="F15" s="95">
        <v>2045438300</v>
      </c>
      <c r="G15" s="78">
        <v>100.93425850559004</v>
      </c>
      <c r="H15" s="95">
        <v>2043493600</v>
      </c>
      <c r="I15" s="78">
        <v>99.9</v>
      </c>
      <c r="J15" s="78">
        <v>101.06618607117139</v>
      </c>
      <c r="K15" s="92"/>
      <c r="L15" s="76"/>
      <c r="M15" s="94" t="s">
        <v>58</v>
      </c>
      <c r="N15" s="95">
        <v>1999320</v>
      </c>
      <c r="O15" s="78">
        <v>98.966438966438957</v>
      </c>
      <c r="P15" s="95">
        <v>2026505500</v>
      </c>
      <c r="Q15" s="78">
        <v>100.44382021135326</v>
      </c>
      <c r="R15" s="95">
        <v>2021936000</v>
      </c>
      <c r="S15" s="78">
        <v>99.8</v>
      </c>
      <c r="T15" s="78">
        <v>100.4482958575623</v>
      </c>
      <c r="U15" s="92"/>
      <c r="V15" s="76"/>
      <c r="W15" s="94" t="s">
        <v>58</v>
      </c>
      <c r="X15" s="95">
        <v>2020200</v>
      </c>
      <c r="Y15" s="78">
        <v>87.568270481144339</v>
      </c>
      <c r="Z15" s="95">
        <v>2017551200</v>
      </c>
      <c r="AA15" s="78">
        <v>95.66102103161451</v>
      </c>
      <c r="AB15" s="95">
        <v>2012912198</v>
      </c>
      <c r="AC15" s="78">
        <v>99.8</v>
      </c>
      <c r="AD15" s="78">
        <v>95.566593145578366</v>
      </c>
      <c r="AE15" s="92"/>
      <c r="AF15" s="76"/>
      <c r="AG15" s="94" t="s">
        <v>58</v>
      </c>
      <c r="AH15" s="97">
        <v>2307000</v>
      </c>
      <c r="AI15" s="80">
        <v>107.5924749627134</v>
      </c>
      <c r="AJ15" s="97">
        <v>2109063000</v>
      </c>
      <c r="AK15" s="80">
        <v>91.04802339739112</v>
      </c>
      <c r="AL15" s="97">
        <v>2106292724</v>
      </c>
      <c r="AM15" s="80">
        <v>99.9</v>
      </c>
      <c r="AN15" s="80">
        <v>91.024141770493301</v>
      </c>
      <c r="AO15" s="93"/>
      <c r="AP15" s="81"/>
      <c r="AQ15" s="99" t="s">
        <v>58</v>
      </c>
      <c r="AR15" s="97">
        <v>2144202</v>
      </c>
      <c r="AS15" s="80">
        <v>109.11969465648855</v>
      </c>
      <c r="AT15" s="97">
        <v>2316429200</v>
      </c>
      <c r="AU15" s="80">
        <v>115.06608566741909</v>
      </c>
      <c r="AV15" s="97">
        <v>2313993500</v>
      </c>
      <c r="AW15" s="80">
        <v>99.9</v>
      </c>
      <c r="AX15" s="80">
        <v>115.17883630224127</v>
      </c>
      <c r="AY15" s="93"/>
      <c r="AZ15" s="81"/>
      <c r="BA15" s="99" t="s">
        <v>59</v>
      </c>
      <c r="BB15" s="97">
        <v>2083330</v>
      </c>
      <c r="BC15" s="84">
        <v>113.1</v>
      </c>
      <c r="BD15" s="97">
        <v>2285560400</v>
      </c>
      <c r="BE15" s="84">
        <v>117.1</v>
      </c>
      <c r="BF15" s="97">
        <v>2278422000</v>
      </c>
      <c r="BG15" s="80">
        <f t="shared" si="0"/>
        <v>99.7</v>
      </c>
      <c r="BH15" s="84">
        <v>100</v>
      </c>
    </row>
    <row r="16" spans="1:60" ht="26.25" customHeight="1">
      <c r="A16" s="107"/>
      <c r="B16" s="101"/>
      <c r="C16" s="102" t="s">
        <v>60</v>
      </c>
      <c r="D16" s="103">
        <v>2511</v>
      </c>
      <c r="E16" s="108">
        <v>99.249011857707515</v>
      </c>
      <c r="F16" s="103">
        <v>17696540</v>
      </c>
      <c r="G16" s="108">
        <v>107.27622955927643</v>
      </c>
      <c r="H16" s="103">
        <v>4567295</v>
      </c>
      <c r="I16" s="108">
        <v>25.8</v>
      </c>
      <c r="J16" s="108">
        <v>143.43546417705332</v>
      </c>
      <c r="K16" s="107"/>
      <c r="L16" s="101"/>
      <c r="M16" s="102" t="s">
        <v>60</v>
      </c>
      <c r="N16" s="103">
        <v>2530</v>
      </c>
      <c r="O16" s="108">
        <v>92.335766423357668</v>
      </c>
      <c r="P16" s="103">
        <v>16496236</v>
      </c>
      <c r="Q16" s="108">
        <v>96.171052367700241</v>
      </c>
      <c r="R16" s="103">
        <v>3184216</v>
      </c>
      <c r="S16" s="108">
        <v>19.3</v>
      </c>
      <c r="T16" s="108">
        <v>125.75395916433001</v>
      </c>
      <c r="U16" s="107"/>
      <c r="V16" s="101"/>
      <c r="W16" s="102" t="s">
        <v>60</v>
      </c>
      <c r="X16" s="103">
        <v>2740</v>
      </c>
      <c r="Y16" s="108">
        <v>91.333333333333329</v>
      </c>
      <c r="Z16" s="103">
        <v>17153016</v>
      </c>
      <c r="AA16" s="108">
        <v>93.994588178820251</v>
      </c>
      <c r="AB16" s="103">
        <v>2532100</v>
      </c>
      <c r="AC16" s="108">
        <v>14.8</v>
      </c>
      <c r="AD16" s="108">
        <v>92.00944767441861</v>
      </c>
      <c r="AE16" s="107"/>
      <c r="AF16" s="101"/>
      <c r="AG16" s="102" t="s">
        <v>60</v>
      </c>
      <c r="AH16" s="104">
        <v>3000</v>
      </c>
      <c r="AI16" s="109">
        <v>75</v>
      </c>
      <c r="AJ16" s="104">
        <v>18248940</v>
      </c>
      <c r="AK16" s="109">
        <v>93.575679534779312</v>
      </c>
      <c r="AL16" s="104">
        <v>2752000</v>
      </c>
      <c r="AM16" s="109">
        <v>15.1</v>
      </c>
      <c r="AN16" s="109">
        <v>76.767336391009067</v>
      </c>
      <c r="AO16" s="110"/>
      <c r="AP16" s="105"/>
      <c r="AQ16" s="106" t="s">
        <v>60</v>
      </c>
      <c r="AR16" s="104">
        <v>4000</v>
      </c>
      <c r="AS16" s="109">
        <v>90.909090909090907</v>
      </c>
      <c r="AT16" s="104">
        <v>19501798</v>
      </c>
      <c r="AU16" s="109">
        <v>90.18554079860489</v>
      </c>
      <c r="AV16" s="104">
        <v>3584858</v>
      </c>
      <c r="AW16" s="109">
        <v>18.399999999999999</v>
      </c>
      <c r="AX16" s="109">
        <v>101.67251531316801</v>
      </c>
      <c r="AY16" s="110"/>
      <c r="AZ16" s="105"/>
      <c r="BA16" s="106" t="s">
        <v>61</v>
      </c>
      <c r="BB16" s="104">
        <v>3047</v>
      </c>
      <c r="BC16" s="111">
        <v>28.7</v>
      </c>
      <c r="BD16" s="104">
        <v>24846110</v>
      </c>
      <c r="BE16" s="111">
        <v>74.900000000000006</v>
      </c>
      <c r="BF16" s="104">
        <v>4543658</v>
      </c>
      <c r="BG16" s="109">
        <f t="shared" si="0"/>
        <v>18.3</v>
      </c>
      <c r="BH16" s="111">
        <v>115.8</v>
      </c>
    </row>
    <row r="17" spans="1:60" ht="26.25" customHeight="1">
      <c r="A17" s="112">
        <v>2</v>
      </c>
      <c r="B17" s="197" t="s">
        <v>4</v>
      </c>
      <c r="C17" s="191"/>
      <c r="D17" s="20">
        <v>13149098</v>
      </c>
      <c r="E17" s="65">
        <v>98.54398949471495</v>
      </c>
      <c r="F17" s="20">
        <v>14002657269</v>
      </c>
      <c r="G17" s="65">
        <v>98.793090460678414</v>
      </c>
      <c r="H17" s="20">
        <v>13276824760</v>
      </c>
      <c r="I17" s="65">
        <v>94.8</v>
      </c>
      <c r="J17" s="65">
        <v>98.919747639406779</v>
      </c>
      <c r="K17" s="112">
        <v>2</v>
      </c>
      <c r="L17" s="197" t="s">
        <v>4</v>
      </c>
      <c r="M17" s="191"/>
      <c r="N17" s="20">
        <v>13343379</v>
      </c>
      <c r="O17" s="65">
        <v>101.10153827876016</v>
      </c>
      <c r="P17" s="20">
        <v>14173721263</v>
      </c>
      <c r="Q17" s="65">
        <v>100.45583596642645</v>
      </c>
      <c r="R17" s="20">
        <v>13421814225</v>
      </c>
      <c r="S17" s="65">
        <v>94.7</v>
      </c>
      <c r="T17" s="65">
        <v>100.61774637642347</v>
      </c>
      <c r="U17" s="112">
        <v>2</v>
      </c>
      <c r="V17" s="197" t="s">
        <v>4</v>
      </c>
      <c r="W17" s="191"/>
      <c r="X17" s="20">
        <v>13197998</v>
      </c>
      <c r="Y17" s="65">
        <v>104.01611990023025</v>
      </c>
      <c r="Z17" s="20">
        <v>14109405518</v>
      </c>
      <c r="AA17" s="65">
        <v>103.14355670653174</v>
      </c>
      <c r="AB17" s="20">
        <v>13339410500</v>
      </c>
      <c r="AC17" s="65">
        <v>94.5</v>
      </c>
      <c r="AD17" s="65">
        <v>103.78750897230633</v>
      </c>
      <c r="AE17" s="112">
        <v>2</v>
      </c>
      <c r="AF17" s="197" t="s">
        <v>4</v>
      </c>
      <c r="AG17" s="191"/>
      <c r="AH17" s="72">
        <v>12688416</v>
      </c>
      <c r="AI17" s="67">
        <v>97.295976727025561</v>
      </c>
      <c r="AJ17" s="72">
        <v>13679386254</v>
      </c>
      <c r="AK17" s="67">
        <v>98.036823978744707</v>
      </c>
      <c r="AL17" s="72">
        <v>12852616497</v>
      </c>
      <c r="AM17" s="67">
        <v>94</v>
      </c>
      <c r="AN17" s="67">
        <v>98.338844386181179</v>
      </c>
      <c r="AO17" s="113">
        <v>2</v>
      </c>
      <c r="AP17" s="192" t="s">
        <v>4</v>
      </c>
      <c r="AQ17" s="189"/>
      <c r="AR17" s="72">
        <v>13041049</v>
      </c>
      <c r="AS17" s="67">
        <v>99.895432296414327</v>
      </c>
      <c r="AT17" s="72">
        <v>13953314376</v>
      </c>
      <c r="AU17" s="67">
        <v>99.760643160531473</v>
      </c>
      <c r="AV17" s="72">
        <v>13069724967</v>
      </c>
      <c r="AW17" s="67">
        <v>93.7</v>
      </c>
      <c r="AX17" s="67">
        <v>100.04470836435648</v>
      </c>
      <c r="AY17" s="113">
        <v>2</v>
      </c>
      <c r="AZ17" s="192" t="s">
        <v>4</v>
      </c>
      <c r="BA17" s="189"/>
      <c r="BB17" s="72">
        <f>SUM(BB18:BB20)</f>
        <v>13758722</v>
      </c>
      <c r="BC17" s="68">
        <v>98.9</v>
      </c>
      <c r="BD17" s="72">
        <f>SUM(BD18:BD20)</f>
        <v>14932368539</v>
      </c>
      <c r="BE17" s="68">
        <v>98.2</v>
      </c>
      <c r="BF17" s="72">
        <f>SUM(BF18:BF20)</f>
        <v>13752041943</v>
      </c>
      <c r="BG17" s="67">
        <f t="shared" si="0"/>
        <v>92.1</v>
      </c>
      <c r="BH17" s="68">
        <v>100.7</v>
      </c>
    </row>
    <row r="18" spans="1:60" ht="26.25" customHeight="1">
      <c r="A18" s="76"/>
      <c r="B18" s="193" t="s">
        <v>62</v>
      </c>
      <c r="C18" s="194"/>
      <c r="D18" s="95">
        <v>12986024</v>
      </c>
      <c r="E18" s="78">
        <v>98.305984950567009</v>
      </c>
      <c r="F18" s="95">
        <v>13301789800</v>
      </c>
      <c r="G18" s="78">
        <v>98.805136441895641</v>
      </c>
      <c r="H18" s="95">
        <v>13153524392</v>
      </c>
      <c r="I18" s="78">
        <v>98.9</v>
      </c>
      <c r="J18" s="78">
        <v>98.800719223705343</v>
      </c>
      <c r="K18" s="76"/>
      <c r="L18" s="193" t="s">
        <v>62</v>
      </c>
      <c r="M18" s="194"/>
      <c r="N18" s="95">
        <v>13209800</v>
      </c>
      <c r="O18" s="78">
        <v>100.988648734603</v>
      </c>
      <c r="P18" s="95">
        <v>13462650100</v>
      </c>
      <c r="Q18" s="78">
        <v>100.61226580070459</v>
      </c>
      <c r="R18" s="95">
        <v>13313186883</v>
      </c>
      <c r="S18" s="78">
        <v>98.9</v>
      </c>
      <c r="T18" s="78">
        <v>100.70250903341132</v>
      </c>
      <c r="U18" s="76"/>
      <c r="V18" s="193" t="s">
        <v>62</v>
      </c>
      <c r="W18" s="194"/>
      <c r="X18" s="95">
        <v>13080480</v>
      </c>
      <c r="Y18" s="78">
        <v>104.04454342984411</v>
      </c>
      <c r="Z18" s="95">
        <v>13380724500</v>
      </c>
      <c r="AA18" s="78">
        <v>103.78065162917842</v>
      </c>
      <c r="AB18" s="95">
        <v>13220312990</v>
      </c>
      <c r="AC18" s="78">
        <v>98.8</v>
      </c>
      <c r="AD18" s="78">
        <v>103.94791884635161</v>
      </c>
      <c r="AE18" s="76"/>
      <c r="AF18" s="193" t="s">
        <v>62</v>
      </c>
      <c r="AG18" s="194"/>
      <c r="AH18" s="97">
        <v>12572000</v>
      </c>
      <c r="AI18" s="80">
        <v>97.291440953412788</v>
      </c>
      <c r="AJ18" s="97">
        <v>12893274700</v>
      </c>
      <c r="AK18" s="80">
        <v>98.132572294015063</v>
      </c>
      <c r="AL18" s="97">
        <v>12718208442</v>
      </c>
      <c r="AM18" s="80">
        <v>98.6</v>
      </c>
      <c r="AN18" s="80">
        <v>98.293164187128141</v>
      </c>
      <c r="AO18" s="81"/>
      <c r="AP18" s="195" t="s">
        <v>62</v>
      </c>
      <c r="AQ18" s="196"/>
      <c r="AR18" s="97">
        <v>12922000</v>
      </c>
      <c r="AS18" s="80">
        <v>99.976789168278529</v>
      </c>
      <c r="AT18" s="97">
        <v>13138629100</v>
      </c>
      <c r="AU18" s="80">
        <v>100.25479431021689</v>
      </c>
      <c r="AV18" s="97">
        <v>12939056899</v>
      </c>
      <c r="AW18" s="80">
        <v>98.5</v>
      </c>
      <c r="AX18" s="80">
        <v>100.41402053643276</v>
      </c>
      <c r="AY18" s="81"/>
      <c r="AZ18" s="195" t="s">
        <v>63</v>
      </c>
      <c r="BA18" s="196"/>
      <c r="BB18" s="97">
        <v>13612377</v>
      </c>
      <c r="BC18" s="84">
        <v>98.8</v>
      </c>
      <c r="BD18" s="97">
        <v>13867549000</v>
      </c>
      <c r="BE18" s="84">
        <v>98.6</v>
      </c>
      <c r="BF18" s="97">
        <v>13595276891</v>
      </c>
      <c r="BG18" s="80">
        <f t="shared" si="0"/>
        <v>98</v>
      </c>
      <c r="BH18" s="84">
        <v>99.9</v>
      </c>
    </row>
    <row r="19" spans="1:60" ht="26.25" customHeight="1">
      <c r="A19" s="114"/>
      <c r="B19" s="204" t="s">
        <v>64</v>
      </c>
      <c r="C19" s="205"/>
      <c r="D19" s="115">
        <v>153000</v>
      </c>
      <c r="E19" s="116">
        <v>123.93681652490886</v>
      </c>
      <c r="F19" s="115">
        <v>690792969</v>
      </c>
      <c r="G19" s="116">
        <v>98.552106168040353</v>
      </c>
      <c r="H19" s="115">
        <v>113225868</v>
      </c>
      <c r="I19" s="116">
        <v>16.399999999999999</v>
      </c>
      <c r="J19" s="116">
        <v>114.95240484069724</v>
      </c>
      <c r="K19" s="114"/>
      <c r="L19" s="204" t="s">
        <v>64</v>
      </c>
      <c r="M19" s="205"/>
      <c r="N19" s="115">
        <v>123450</v>
      </c>
      <c r="O19" s="116">
        <v>115.91549295774648</v>
      </c>
      <c r="P19" s="115">
        <v>700941863</v>
      </c>
      <c r="Q19" s="116">
        <v>97.670095633977184</v>
      </c>
      <c r="R19" s="115">
        <v>98498042</v>
      </c>
      <c r="S19" s="116">
        <v>14.1</v>
      </c>
      <c r="T19" s="116">
        <v>91.135049932359792</v>
      </c>
      <c r="U19" s="114"/>
      <c r="V19" s="204" t="s">
        <v>64</v>
      </c>
      <c r="W19" s="205"/>
      <c r="X19" s="115">
        <v>106500</v>
      </c>
      <c r="Y19" s="116">
        <v>101.23574144486692</v>
      </c>
      <c r="Z19" s="115">
        <v>717662718</v>
      </c>
      <c r="AA19" s="116">
        <v>92.614158403401447</v>
      </c>
      <c r="AB19" s="115">
        <v>108079210</v>
      </c>
      <c r="AC19" s="116">
        <v>15.1</v>
      </c>
      <c r="AD19" s="116">
        <v>87.732502877323242</v>
      </c>
      <c r="AE19" s="114"/>
      <c r="AF19" s="204" t="s">
        <v>64</v>
      </c>
      <c r="AG19" s="205"/>
      <c r="AH19" s="117">
        <v>105200</v>
      </c>
      <c r="AI19" s="118">
        <v>97.860465116279073</v>
      </c>
      <c r="AJ19" s="117">
        <v>774895254</v>
      </c>
      <c r="AK19" s="118">
        <v>96.483573432186247</v>
      </c>
      <c r="AL19" s="117">
        <v>123191755</v>
      </c>
      <c r="AM19" s="118">
        <v>15.9</v>
      </c>
      <c r="AN19" s="118">
        <v>103.41839735618021</v>
      </c>
      <c r="AO19" s="119"/>
      <c r="AP19" s="198" t="s">
        <v>64</v>
      </c>
      <c r="AQ19" s="199"/>
      <c r="AR19" s="117">
        <v>107500</v>
      </c>
      <c r="AS19" s="118">
        <v>91.024555461473327</v>
      </c>
      <c r="AT19" s="117">
        <v>803136976</v>
      </c>
      <c r="AU19" s="118">
        <v>92.326064492786571</v>
      </c>
      <c r="AV19" s="117">
        <v>119119768</v>
      </c>
      <c r="AW19" s="118">
        <v>14.8</v>
      </c>
      <c r="AX19" s="118">
        <v>71.537477549757838</v>
      </c>
      <c r="AY19" s="119"/>
      <c r="AZ19" s="198" t="s">
        <v>65</v>
      </c>
      <c r="BA19" s="199"/>
      <c r="BB19" s="117">
        <v>132345</v>
      </c>
      <c r="BC19" s="120">
        <v>103.7</v>
      </c>
      <c r="BD19" s="117">
        <v>1050596839</v>
      </c>
      <c r="BE19" s="120">
        <v>92.5</v>
      </c>
      <c r="BF19" s="117">
        <v>142542352</v>
      </c>
      <c r="BG19" s="118">
        <f t="shared" si="0"/>
        <v>13.6</v>
      </c>
      <c r="BH19" s="120">
        <v>133.30000000000001</v>
      </c>
    </row>
    <row r="20" spans="1:60" ht="26.25" customHeight="1">
      <c r="A20" s="107"/>
      <c r="B20" s="200" t="s">
        <v>66</v>
      </c>
      <c r="C20" s="201"/>
      <c r="D20" s="39">
        <v>10074</v>
      </c>
      <c r="E20" s="65">
        <v>99.457004640142159</v>
      </c>
      <c r="F20" s="39">
        <v>10074500</v>
      </c>
      <c r="G20" s="65">
        <v>99.458995192165304</v>
      </c>
      <c r="H20" s="39">
        <v>10074500</v>
      </c>
      <c r="I20" s="65">
        <v>100</v>
      </c>
      <c r="J20" s="65">
        <v>99.458995192165304</v>
      </c>
      <c r="K20" s="107"/>
      <c r="L20" s="200" t="s">
        <v>66</v>
      </c>
      <c r="M20" s="201"/>
      <c r="N20" s="39">
        <v>10129</v>
      </c>
      <c r="O20" s="65">
        <v>91.931385006353239</v>
      </c>
      <c r="P20" s="39">
        <v>10129300</v>
      </c>
      <c r="Q20" s="65">
        <v>91.931604694009067</v>
      </c>
      <c r="R20" s="39">
        <v>10129300</v>
      </c>
      <c r="S20" s="65">
        <v>100</v>
      </c>
      <c r="T20" s="65">
        <v>91.931604694009067</v>
      </c>
      <c r="U20" s="107"/>
      <c r="V20" s="200" t="s">
        <v>66</v>
      </c>
      <c r="W20" s="201"/>
      <c r="X20" s="39">
        <v>11018</v>
      </c>
      <c r="Y20" s="65">
        <v>98.234664764621968</v>
      </c>
      <c r="Z20" s="39">
        <v>11018300</v>
      </c>
      <c r="AA20" s="65">
        <v>98.234711981669534</v>
      </c>
      <c r="AB20" s="39">
        <v>11018300</v>
      </c>
      <c r="AC20" s="65">
        <v>100</v>
      </c>
      <c r="AD20" s="65">
        <v>98.234711981669534</v>
      </c>
      <c r="AE20" s="107"/>
      <c r="AF20" s="200" t="s">
        <v>66</v>
      </c>
      <c r="AG20" s="201"/>
      <c r="AH20" s="121">
        <v>11216</v>
      </c>
      <c r="AI20" s="67">
        <v>97.116633474759723</v>
      </c>
      <c r="AJ20" s="121">
        <v>11216300</v>
      </c>
      <c r="AK20" s="67">
        <v>97.125117982733386</v>
      </c>
      <c r="AL20" s="121">
        <v>11216300</v>
      </c>
      <c r="AM20" s="67">
        <v>100</v>
      </c>
      <c r="AN20" s="67">
        <v>97.125117982733386</v>
      </c>
      <c r="AO20" s="110"/>
      <c r="AP20" s="202" t="s">
        <v>66</v>
      </c>
      <c r="AQ20" s="203"/>
      <c r="AR20" s="121">
        <v>11549</v>
      </c>
      <c r="AS20" s="67">
        <v>99.560344827586206</v>
      </c>
      <c r="AT20" s="121">
        <v>11548300</v>
      </c>
      <c r="AU20" s="67">
        <v>99.015699085148896</v>
      </c>
      <c r="AV20" s="121">
        <v>11548300</v>
      </c>
      <c r="AW20" s="67">
        <v>100</v>
      </c>
      <c r="AX20" s="67">
        <v>99.015699085148896</v>
      </c>
      <c r="AY20" s="110"/>
      <c r="AZ20" s="202" t="s">
        <v>67</v>
      </c>
      <c r="BA20" s="203"/>
      <c r="BB20" s="121">
        <v>14000</v>
      </c>
      <c r="BC20" s="68">
        <v>96.8</v>
      </c>
      <c r="BD20" s="121">
        <v>14222700</v>
      </c>
      <c r="BE20" s="68">
        <v>98.3</v>
      </c>
      <c r="BF20" s="121">
        <v>14222700</v>
      </c>
      <c r="BG20" s="67">
        <f t="shared" si="0"/>
        <v>100</v>
      </c>
      <c r="BH20" s="68">
        <v>100</v>
      </c>
    </row>
    <row r="21" spans="1:60" ht="26.25" customHeight="1">
      <c r="A21" s="112">
        <v>3</v>
      </c>
      <c r="B21" s="197" t="s">
        <v>5</v>
      </c>
      <c r="C21" s="191"/>
      <c r="D21" s="20">
        <v>447144</v>
      </c>
      <c r="E21" s="65">
        <v>101.1226197476141</v>
      </c>
      <c r="F21" s="20">
        <v>499022011</v>
      </c>
      <c r="G21" s="65">
        <v>104.43535600675867</v>
      </c>
      <c r="H21" s="20">
        <v>469583182</v>
      </c>
      <c r="I21" s="65">
        <v>94.1</v>
      </c>
      <c r="J21" s="65">
        <v>104.45060528357486</v>
      </c>
      <c r="K21" s="112">
        <v>3</v>
      </c>
      <c r="L21" s="197" t="s">
        <v>5</v>
      </c>
      <c r="M21" s="191"/>
      <c r="N21" s="20">
        <v>442180</v>
      </c>
      <c r="O21" s="65">
        <v>106.56737280987154</v>
      </c>
      <c r="P21" s="20">
        <v>477828611</v>
      </c>
      <c r="Q21" s="65">
        <v>104.72884446808737</v>
      </c>
      <c r="R21" s="20">
        <v>449574400</v>
      </c>
      <c r="S21" s="65">
        <v>94.1</v>
      </c>
      <c r="T21" s="65">
        <v>104.88285020836355</v>
      </c>
      <c r="U21" s="112">
        <v>3</v>
      </c>
      <c r="V21" s="197" t="s">
        <v>5</v>
      </c>
      <c r="W21" s="191"/>
      <c r="X21" s="20">
        <v>414930</v>
      </c>
      <c r="Y21" s="65">
        <v>112.14324324324325</v>
      </c>
      <c r="Z21" s="20">
        <v>456253111</v>
      </c>
      <c r="AA21" s="65">
        <v>114.12440249466513</v>
      </c>
      <c r="AB21" s="20">
        <v>428644339</v>
      </c>
      <c r="AC21" s="65">
        <v>93.9</v>
      </c>
      <c r="AD21" s="65">
        <v>113.94849826709068</v>
      </c>
      <c r="AE21" s="112">
        <v>3</v>
      </c>
      <c r="AF21" s="197" t="s">
        <v>5</v>
      </c>
      <c r="AG21" s="191"/>
      <c r="AH21" s="72">
        <v>370000</v>
      </c>
      <c r="AI21" s="67">
        <v>103.63565066382836</v>
      </c>
      <c r="AJ21" s="72">
        <v>399785761</v>
      </c>
      <c r="AK21" s="67">
        <v>101.47833692860686</v>
      </c>
      <c r="AL21" s="72">
        <v>376173750</v>
      </c>
      <c r="AM21" s="67">
        <v>94.1</v>
      </c>
      <c r="AN21" s="67">
        <v>101.6841032968603</v>
      </c>
      <c r="AO21" s="113">
        <v>3</v>
      </c>
      <c r="AP21" s="192" t="s">
        <v>5</v>
      </c>
      <c r="AQ21" s="189"/>
      <c r="AR21" s="72">
        <v>357020</v>
      </c>
      <c r="AS21" s="67">
        <v>100.73927765237021</v>
      </c>
      <c r="AT21" s="72">
        <v>393961680</v>
      </c>
      <c r="AU21" s="67">
        <v>102.92259877116072</v>
      </c>
      <c r="AV21" s="72">
        <v>369943519</v>
      </c>
      <c r="AW21" s="67">
        <v>93.9</v>
      </c>
      <c r="AX21" s="67">
        <v>103.64612353863305</v>
      </c>
      <c r="AY21" s="113">
        <v>3</v>
      </c>
      <c r="AZ21" s="192" t="s">
        <v>5</v>
      </c>
      <c r="BA21" s="189"/>
      <c r="BB21" s="72">
        <f>SUM(BB22:BB23)</f>
        <v>339760</v>
      </c>
      <c r="BC21" s="68">
        <v>102</v>
      </c>
      <c r="BD21" s="72">
        <f>SUM(BD22:BD23)</f>
        <v>369218218</v>
      </c>
      <c r="BE21" s="68">
        <v>101.5</v>
      </c>
      <c r="BF21" s="72">
        <f>SUM(BF22:BF23)</f>
        <v>340228339</v>
      </c>
      <c r="BG21" s="67">
        <f t="shared" si="0"/>
        <v>92.1</v>
      </c>
      <c r="BH21" s="68">
        <v>100.2</v>
      </c>
    </row>
    <row r="22" spans="1:60" ht="26.25" customHeight="1">
      <c r="A22" s="76"/>
      <c r="B22" s="193" t="s">
        <v>62</v>
      </c>
      <c r="C22" s="194"/>
      <c r="D22" s="95">
        <v>442575</v>
      </c>
      <c r="E22" s="78">
        <v>101.04452054794521</v>
      </c>
      <c r="F22" s="95">
        <v>473196400</v>
      </c>
      <c r="G22" s="78">
        <v>104.38522765726619</v>
      </c>
      <c r="H22" s="95">
        <v>463844614</v>
      </c>
      <c r="I22" s="78">
        <v>98</v>
      </c>
      <c r="J22" s="78">
        <v>104.45988511418656</v>
      </c>
      <c r="K22" s="76"/>
      <c r="L22" s="193" t="s">
        <v>62</v>
      </c>
      <c r="M22" s="194"/>
      <c r="N22" s="95">
        <v>438000</v>
      </c>
      <c r="O22" s="78">
        <v>106.58230928336781</v>
      </c>
      <c r="P22" s="95">
        <v>453317400</v>
      </c>
      <c r="Q22" s="78">
        <v>104.20023698725073</v>
      </c>
      <c r="R22" s="95">
        <v>444040900</v>
      </c>
      <c r="S22" s="78">
        <v>98</v>
      </c>
      <c r="T22" s="78">
        <v>104.48686475069886</v>
      </c>
      <c r="U22" s="76"/>
      <c r="V22" s="193" t="s">
        <v>62</v>
      </c>
      <c r="W22" s="194"/>
      <c r="X22" s="95">
        <v>410950</v>
      </c>
      <c r="Y22" s="78">
        <v>112.18946218946219</v>
      </c>
      <c r="Z22" s="95">
        <v>435044500</v>
      </c>
      <c r="AA22" s="78">
        <v>114.85801832893661</v>
      </c>
      <c r="AB22" s="95">
        <v>424972939</v>
      </c>
      <c r="AC22" s="78">
        <v>97.7</v>
      </c>
      <c r="AD22" s="78">
        <v>114.16957141506209</v>
      </c>
      <c r="AE22" s="76"/>
      <c r="AF22" s="193" t="s">
        <v>62</v>
      </c>
      <c r="AG22" s="196"/>
      <c r="AH22" s="97">
        <v>366300</v>
      </c>
      <c r="AI22" s="80">
        <v>103.65025466893039</v>
      </c>
      <c r="AJ22" s="97">
        <v>378767200</v>
      </c>
      <c r="AK22" s="80">
        <v>101.84435447593343</v>
      </c>
      <c r="AL22" s="97">
        <v>372229600</v>
      </c>
      <c r="AM22" s="80">
        <v>98.3</v>
      </c>
      <c r="AN22" s="80">
        <v>101.86929801707282</v>
      </c>
      <c r="AO22" s="81"/>
      <c r="AP22" s="195" t="s">
        <v>62</v>
      </c>
      <c r="AQ22" s="196"/>
      <c r="AR22" s="97">
        <v>353400</v>
      </c>
      <c r="AS22" s="80">
        <v>100.68376068376068</v>
      </c>
      <c r="AT22" s="97">
        <v>371907900</v>
      </c>
      <c r="AU22" s="80">
        <v>103.28562966098093</v>
      </c>
      <c r="AV22" s="97">
        <v>365399200</v>
      </c>
      <c r="AW22" s="80">
        <v>98.2</v>
      </c>
      <c r="AX22" s="80">
        <v>103.49988429174795</v>
      </c>
      <c r="AY22" s="81"/>
      <c r="AZ22" s="195" t="s">
        <v>63</v>
      </c>
      <c r="BA22" s="196"/>
      <c r="BB22" s="97">
        <v>336088</v>
      </c>
      <c r="BC22" s="84">
        <v>102</v>
      </c>
      <c r="BD22" s="97">
        <v>344205300</v>
      </c>
      <c r="BE22" s="84">
        <v>101.9</v>
      </c>
      <c r="BF22" s="97">
        <v>336653300</v>
      </c>
      <c r="BG22" s="80">
        <f t="shared" si="0"/>
        <v>97.8</v>
      </c>
      <c r="BH22" s="84">
        <v>100</v>
      </c>
    </row>
    <row r="23" spans="1:60" ht="26.25" customHeight="1">
      <c r="A23" s="101"/>
      <c r="B23" s="200" t="s">
        <v>64</v>
      </c>
      <c r="C23" s="201"/>
      <c r="D23" s="103">
        <v>4569</v>
      </c>
      <c r="E23" s="108">
        <v>109.30622009569377</v>
      </c>
      <c r="F23" s="103">
        <v>25825611</v>
      </c>
      <c r="G23" s="108">
        <v>105.36244414851636</v>
      </c>
      <c r="H23" s="103">
        <v>5738568</v>
      </c>
      <c r="I23" s="108">
        <v>22.2</v>
      </c>
      <c r="J23" s="108">
        <v>103.70593656817566</v>
      </c>
      <c r="K23" s="101"/>
      <c r="L23" s="200" t="s">
        <v>64</v>
      </c>
      <c r="M23" s="201"/>
      <c r="N23" s="103">
        <v>4180</v>
      </c>
      <c r="O23" s="108">
        <v>105.0251256281407</v>
      </c>
      <c r="P23" s="103">
        <v>24511211</v>
      </c>
      <c r="Q23" s="108">
        <v>115.57197687297862</v>
      </c>
      <c r="R23" s="103">
        <v>5533500</v>
      </c>
      <c r="S23" s="108">
        <v>22.6</v>
      </c>
      <c r="T23" s="108">
        <v>150.719071743749</v>
      </c>
      <c r="U23" s="101"/>
      <c r="V23" s="200" t="s">
        <v>64</v>
      </c>
      <c r="W23" s="201"/>
      <c r="X23" s="103">
        <v>3980</v>
      </c>
      <c r="Y23" s="108">
        <v>107.56756756756755</v>
      </c>
      <c r="Z23" s="103">
        <v>21208611</v>
      </c>
      <c r="AA23" s="108">
        <v>100.9042008156505</v>
      </c>
      <c r="AB23" s="103">
        <v>3671400</v>
      </c>
      <c r="AC23" s="108">
        <v>17.3</v>
      </c>
      <c r="AD23" s="108">
        <v>93.084695054701271</v>
      </c>
      <c r="AE23" s="101"/>
      <c r="AF23" s="200" t="s">
        <v>64</v>
      </c>
      <c r="AG23" s="203"/>
      <c r="AH23" s="104">
        <v>3700</v>
      </c>
      <c r="AI23" s="109">
        <v>102.20994475138122</v>
      </c>
      <c r="AJ23" s="104">
        <v>21018561</v>
      </c>
      <c r="AK23" s="109">
        <v>95.305933948738044</v>
      </c>
      <c r="AL23" s="104">
        <v>3944150</v>
      </c>
      <c r="AM23" s="109">
        <v>18.8</v>
      </c>
      <c r="AN23" s="109">
        <v>86.792982622918856</v>
      </c>
      <c r="AO23" s="105"/>
      <c r="AP23" s="202" t="s">
        <v>64</v>
      </c>
      <c r="AQ23" s="203"/>
      <c r="AR23" s="104">
        <v>3620</v>
      </c>
      <c r="AS23" s="109">
        <v>106.47058823529412</v>
      </c>
      <c r="AT23" s="104">
        <v>22053780</v>
      </c>
      <c r="AU23" s="109">
        <v>97.163441562197889</v>
      </c>
      <c r="AV23" s="104">
        <v>4544319</v>
      </c>
      <c r="AW23" s="109">
        <v>20.6</v>
      </c>
      <c r="AX23" s="109">
        <v>116.93082755946418</v>
      </c>
      <c r="AY23" s="105"/>
      <c r="AZ23" s="202" t="s">
        <v>65</v>
      </c>
      <c r="BA23" s="203"/>
      <c r="BB23" s="104">
        <v>3672</v>
      </c>
      <c r="BC23" s="111">
        <v>95.9</v>
      </c>
      <c r="BD23" s="104">
        <v>25012918</v>
      </c>
      <c r="BE23" s="111">
        <v>96.2</v>
      </c>
      <c r="BF23" s="104">
        <v>3575039</v>
      </c>
      <c r="BG23" s="109">
        <f t="shared" si="0"/>
        <v>14.3</v>
      </c>
      <c r="BH23" s="111">
        <v>92.9</v>
      </c>
    </row>
    <row r="24" spans="1:60" ht="26.25" customHeight="1">
      <c r="A24" s="112">
        <v>4</v>
      </c>
      <c r="B24" s="197" t="s">
        <v>10</v>
      </c>
      <c r="C24" s="191"/>
      <c r="D24" s="21">
        <v>1155369</v>
      </c>
      <c r="E24" s="65">
        <v>94.371226867034608</v>
      </c>
      <c r="F24" s="21">
        <v>1180966963</v>
      </c>
      <c r="G24" s="65">
        <v>97.794401776677702</v>
      </c>
      <c r="H24" s="21">
        <v>1180966963</v>
      </c>
      <c r="I24" s="65">
        <v>100</v>
      </c>
      <c r="J24" s="65">
        <v>97.794401776677702</v>
      </c>
      <c r="K24" s="112">
        <v>4</v>
      </c>
      <c r="L24" s="197" t="s">
        <v>10</v>
      </c>
      <c r="M24" s="191"/>
      <c r="N24" s="21">
        <v>1224281</v>
      </c>
      <c r="O24" s="65">
        <v>99.184267023129578</v>
      </c>
      <c r="P24" s="21">
        <v>1207601807</v>
      </c>
      <c r="Q24" s="65">
        <v>94.707266156375283</v>
      </c>
      <c r="R24" s="21">
        <v>1207601807</v>
      </c>
      <c r="S24" s="65">
        <v>100</v>
      </c>
      <c r="T24" s="65">
        <v>94.707266156375283</v>
      </c>
      <c r="U24" s="112">
        <v>4</v>
      </c>
      <c r="V24" s="197" t="s">
        <v>10</v>
      </c>
      <c r="W24" s="191"/>
      <c r="X24" s="21">
        <v>1234350</v>
      </c>
      <c r="Y24" s="65">
        <v>98.433014354066984</v>
      </c>
      <c r="Z24" s="21">
        <v>1275088867</v>
      </c>
      <c r="AA24" s="65">
        <v>95.839648779248037</v>
      </c>
      <c r="AB24" s="21">
        <v>1275088867</v>
      </c>
      <c r="AC24" s="65">
        <v>100</v>
      </c>
      <c r="AD24" s="65">
        <v>95.839648779248037</v>
      </c>
      <c r="AE24" s="112">
        <v>4</v>
      </c>
      <c r="AF24" s="197" t="s">
        <v>10</v>
      </c>
      <c r="AG24" s="189"/>
      <c r="AH24" s="122">
        <v>1254000</v>
      </c>
      <c r="AI24" s="67">
        <v>97.473766031869417</v>
      </c>
      <c r="AJ24" s="122">
        <v>1330439837</v>
      </c>
      <c r="AK24" s="67">
        <v>98.274195911775664</v>
      </c>
      <c r="AL24" s="122">
        <v>1330439837</v>
      </c>
      <c r="AM24" s="67">
        <v>100</v>
      </c>
      <c r="AN24" s="67">
        <v>98.274195911775664</v>
      </c>
      <c r="AO24" s="113">
        <v>4</v>
      </c>
      <c r="AP24" s="192" t="s">
        <v>10</v>
      </c>
      <c r="AQ24" s="189"/>
      <c r="AR24" s="122">
        <v>1286500</v>
      </c>
      <c r="AS24" s="67">
        <v>96.547842401500944</v>
      </c>
      <c r="AT24" s="122">
        <v>1353803839</v>
      </c>
      <c r="AU24" s="67">
        <v>96.029465254813957</v>
      </c>
      <c r="AV24" s="122">
        <v>1353803839</v>
      </c>
      <c r="AW24" s="67">
        <v>100</v>
      </c>
      <c r="AX24" s="67">
        <v>96.029465254813957</v>
      </c>
      <c r="AY24" s="113">
        <v>4</v>
      </c>
      <c r="AZ24" s="192" t="s">
        <v>10</v>
      </c>
      <c r="BA24" s="189"/>
      <c r="BB24" s="122">
        <v>1100000</v>
      </c>
      <c r="BC24" s="68">
        <v>112.2</v>
      </c>
      <c r="BD24" s="122">
        <v>1290642035</v>
      </c>
      <c r="BE24" s="68">
        <v>116.5</v>
      </c>
      <c r="BF24" s="122">
        <v>1290642035</v>
      </c>
      <c r="BG24" s="67">
        <f t="shared" si="0"/>
        <v>100</v>
      </c>
      <c r="BH24" s="68">
        <v>100</v>
      </c>
    </row>
    <row r="25" spans="1:60" ht="26.25" customHeight="1">
      <c r="A25" s="112">
        <v>5</v>
      </c>
      <c r="B25" s="197" t="s">
        <v>11</v>
      </c>
      <c r="C25" s="191"/>
      <c r="D25" s="21">
        <v>128</v>
      </c>
      <c r="E25" s="65">
        <v>100</v>
      </c>
      <c r="F25" s="21">
        <v>243400</v>
      </c>
      <c r="G25" s="65">
        <v>249.64102564102566</v>
      </c>
      <c r="H25" s="21">
        <v>243400</v>
      </c>
      <c r="I25" s="65">
        <v>100</v>
      </c>
      <c r="J25" s="65">
        <v>249.64102564102566</v>
      </c>
      <c r="K25" s="112">
        <v>5</v>
      </c>
      <c r="L25" s="197" t="s">
        <v>11</v>
      </c>
      <c r="M25" s="191"/>
      <c r="N25" s="21">
        <v>128</v>
      </c>
      <c r="O25" s="65">
        <v>91.428571428571431</v>
      </c>
      <c r="P25" s="21">
        <v>97500</v>
      </c>
      <c r="Q25" s="65">
        <v>57.050906963136342</v>
      </c>
      <c r="R25" s="21">
        <v>97500</v>
      </c>
      <c r="S25" s="65">
        <v>100</v>
      </c>
      <c r="T25" s="65">
        <v>57.050906963136342</v>
      </c>
      <c r="U25" s="112">
        <v>5</v>
      </c>
      <c r="V25" s="197" t="s">
        <v>11</v>
      </c>
      <c r="W25" s="191"/>
      <c r="X25" s="21">
        <v>140</v>
      </c>
      <c r="Y25" s="65">
        <v>73.68421052631578</v>
      </c>
      <c r="Z25" s="21">
        <v>170900</v>
      </c>
      <c r="AA25" s="65">
        <v>137.93381759483455</v>
      </c>
      <c r="AB25" s="21">
        <v>170900</v>
      </c>
      <c r="AC25" s="65">
        <v>100</v>
      </c>
      <c r="AD25" s="65">
        <v>137.93381759483455</v>
      </c>
      <c r="AE25" s="112">
        <v>5</v>
      </c>
      <c r="AF25" s="197" t="s">
        <v>11</v>
      </c>
      <c r="AG25" s="189"/>
      <c r="AH25" s="122">
        <v>190</v>
      </c>
      <c r="AI25" s="67">
        <v>86.36363636363636</v>
      </c>
      <c r="AJ25" s="122">
        <v>123900</v>
      </c>
      <c r="AK25" s="67">
        <v>55.835962145110408</v>
      </c>
      <c r="AL25" s="122">
        <v>123900</v>
      </c>
      <c r="AM25" s="67">
        <v>100</v>
      </c>
      <c r="AN25" s="67">
        <v>55.835962145110408</v>
      </c>
      <c r="AO25" s="113">
        <v>5</v>
      </c>
      <c r="AP25" s="192" t="s">
        <v>11</v>
      </c>
      <c r="AQ25" s="189"/>
      <c r="AR25" s="122">
        <v>220</v>
      </c>
      <c r="AS25" s="67">
        <v>176</v>
      </c>
      <c r="AT25" s="122">
        <v>221900</v>
      </c>
      <c r="AU25" s="67">
        <v>87.916006339144218</v>
      </c>
      <c r="AV25" s="122">
        <v>221900</v>
      </c>
      <c r="AW25" s="67">
        <v>100</v>
      </c>
      <c r="AX25" s="67">
        <v>87.916006339144218</v>
      </c>
      <c r="AY25" s="113">
        <v>5</v>
      </c>
      <c r="AZ25" s="192" t="s">
        <v>11</v>
      </c>
      <c r="BA25" s="189"/>
      <c r="BB25" s="122">
        <v>160</v>
      </c>
      <c r="BC25" s="68">
        <v>47.1</v>
      </c>
      <c r="BD25" s="122">
        <v>174900</v>
      </c>
      <c r="BE25" s="68">
        <v>94.6</v>
      </c>
      <c r="BF25" s="122">
        <v>174900</v>
      </c>
      <c r="BG25" s="67">
        <f t="shared" si="0"/>
        <v>100</v>
      </c>
      <c r="BH25" s="68">
        <v>100</v>
      </c>
    </row>
    <row r="26" spans="1:60" ht="26.25" customHeight="1">
      <c r="A26" s="112">
        <v>6</v>
      </c>
      <c r="B26" s="197" t="s">
        <v>12</v>
      </c>
      <c r="C26" s="191"/>
      <c r="D26" s="21">
        <v>1</v>
      </c>
      <c r="E26" s="65">
        <v>100</v>
      </c>
      <c r="F26" s="21">
        <v>0</v>
      </c>
      <c r="G26" s="123" t="s">
        <v>68</v>
      </c>
      <c r="H26" s="21">
        <v>0</v>
      </c>
      <c r="I26" s="123" t="s">
        <v>68</v>
      </c>
      <c r="J26" s="123" t="s">
        <v>68</v>
      </c>
      <c r="K26" s="112">
        <v>6</v>
      </c>
      <c r="L26" s="197" t="s">
        <v>12</v>
      </c>
      <c r="M26" s="191"/>
      <c r="N26" s="21">
        <v>1</v>
      </c>
      <c r="O26" s="65">
        <v>100</v>
      </c>
      <c r="P26" s="21">
        <v>0</v>
      </c>
      <c r="Q26" s="123" t="s">
        <v>68</v>
      </c>
      <c r="R26" s="21">
        <v>0</v>
      </c>
      <c r="S26" s="123" t="s">
        <v>68</v>
      </c>
      <c r="T26" s="123" t="s">
        <v>68</v>
      </c>
      <c r="U26" s="112">
        <v>6</v>
      </c>
      <c r="V26" s="197" t="s">
        <v>12</v>
      </c>
      <c r="W26" s="191"/>
      <c r="X26" s="21">
        <v>1</v>
      </c>
      <c r="Y26" s="65">
        <v>100</v>
      </c>
      <c r="Z26" s="21">
        <v>0</v>
      </c>
      <c r="AA26" s="123" t="s">
        <v>68</v>
      </c>
      <c r="AB26" s="21">
        <v>0</v>
      </c>
      <c r="AC26" s="123" t="s">
        <v>68</v>
      </c>
      <c r="AD26" s="123" t="s">
        <v>68</v>
      </c>
      <c r="AE26" s="112">
        <v>6</v>
      </c>
      <c r="AF26" s="197" t="s">
        <v>12</v>
      </c>
      <c r="AG26" s="189"/>
      <c r="AH26" s="122">
        <v>1</v>
      </c>
      <c r="AI26" s="67">
        <v>100</v>
      </c>
      <c r="AJ26" s="122">
        <v>0</v>
      </c>
      <c r="AK26" s="124" t="s">
        <v>68</v>
      </c>
      <c r="AL26" s="122">
        <v>0</v>
      </c>
      <c r="AM26" s="124" t="s">
        <v>68</v>
      </c>
      <c r="AN26" s="124" t="s">
        <v>68</v>
      </c>
      <c r="AO26" s="113">
        <v>6</v>
      </c>
      <c r="AP26" s="192" t="s">
        <v>12</v>
      </c>
      <c r="AQ26" s="189"/>
      <c r="AR26" s="122">
        <v>1</v>
      </c>
      <c r="AS26" s="67">
        <v>100</v>
      </c>
      <c r="AT26" s="122">
        <v>0</v>
      </c>
      <c r="AU26" s="124" t="s">
        <v>113</v>
      </c>
      <c r="AV26" s="122">
        <v>0</v>
      </c>
      <c r="AW26" s="124" t="s">
        <v>113</v>
      </c>
      <c r="AX26" s="124" t="s">
        <v>113</v>
      </c>
      <c r="AY26" s="113">
        <v>6</v>
      </c>
      <c r="AZ26" s="192" t="s">
        <v>12</v>
      </c>
      <c r="BA26" s="189"/>
      <c r="BB26" s="122">
        <v>1</v>
      </c>
      <c r="BC26" s="68">
        <v>100</v>
      </c>
      <c r="BD26" s="122">
        <v>0</v>
      </c>
      <c r="BE26" s="125" t="s">
        <v>68</v>
      </c>
      <c r="BF26" s="122">
        <v>0</v>
      </c>
      <c r="BG26" s="124" t="s">
        <v>68</v>
      </c>
      <c r="BH26" s="125" t="s">
        <v>68</v>
      </c>
    </row>
    <row r="27" spans="1:60" ht="26.25" customHeight="1">
      <c r="A27" s="112">
        <v>7</v>
      </c>
      <c r="B27" s="197" t="s">
        <v>13</v>
      </c>
      <c r="C27" s="191"/>
      <c r="D27" s="21">
        <v>7639</v>
      </c>
      <c r="E27" s="65">
        <v>98.797206414899122</v>
      </c>
      <c r="F27" s="21">
        <v>6917250</v>
      </c>
      <c r="G27" s="65">
        <v>97.775845984225256</v>
      </c>
      <c r="H27" s="21">
        <v>6917250</v>
      </c>
      <c r="I27" s="65">
        <v>100</v>
      </c>
      <c r="J27" s="65">
        <v>97.775845984225256</v>
      </c>
      <c r="K27" s="112">
        <v>7</v>
      </c>
      <c r="L27" s="197" t="s">
        <v>13</v>
      </c>
      <c r="M27" s="191"/>
      <c r="N27" s="21">
        <v>7732</v>
      </c>
      <c r="O27" s="65">
        <v>111.75025292672352</v>
      </c>
      <c r="P27" s="21">
        <v>7074600</v>
      </c>
      <c r="Q27" s="65">
        <v>91.696315738310489</v>
      </c>
      <c r="R27" s="21">
        <v>7074600</v>
      </c>
      <c r="S27" s="65">
        <v>100</v>
      </c>
      <c r="T27" s="65">
        <v>91.696315738310489</v>
      </c>
      <c r="U27" s="112">
        <v>7</v>
      </c>
      <c r="V27" s="197" t="s">
        <v>13</v>
      </c>
      <c r="W27" s="191"/>
      <c r="X27" s="21">
        <v>6919</v>
      </c>
      <c r="Y27" s="65">
        <v>96.097222222222229</v>
      </c>
      <c r="Z27" s="21">
        <v>7715250</v>
      </c>
      <c r="AA27" s="65">
        <v>97.394482210145611</v>
      </c>
      <c r="AB27" s="21">
        <v>7715250</v>
      </c>
      <c r="AC27" s="65">
        <v>100</v>
      </c>
      <c r="AD27" s="65">
        <v>97.394482210145611</v>
      </c>
      <c r="AE27" s="112">
        <v>7</v>
      </c>
      <c r="AF27" s="197" t="s">
        <v>13</v>
      </c>
      <c r="AG27" s="189"/>
      <c r="AH27" s="122">
        <v>7200</v>
      </c>
      <c r="AI27" s="67">
        <v>100</v>
      </c>
      <c r="AJ27" s="122">
        <v>7921650</v>
      </c>
      <c r="AK27" s="67">
        <v>100.81513439218082</v>
      </c>
      <c r="AL27" s="122">
        <v>7921650</v>
      </c>
      <c r="AM27" s="67">
        <v>100</v>
      </c>
      <c r="AN27" s="67">
        <v>100.81513439218082</v>
      </c>
      <c r="AO27" s="113">
        <v>7</v>
      </c>
      <c r="AP27" s="192" t="s">
        <v>13</v>
      </c>
      <c r="AQ27" s="189"/>
      <c r="AR27" s="122">
        <v>7200</v>
      </c>
      <c r="AS27" s="67">
        <v>94.73684210526315</v>
      </c>
      <c r="AT27" s="122">
        <v>7857600</v>
      </c>
      <c r="AU27" s="67">
        <v>98.529135161569428</v>
      </c>
      <c r="AV27" s="122">
        <v>7857600</v>
      </c>
      <c r="AW27" s="67">
        <v>100</v>
      </c>
      <c r="AX27" s="67">
        <v>98.529135161569428</v>
      </c>
      <c r="AY27" s="113">
        <v>7</v>
      </c>
      <c r="AZ27" s="192" t="s">
        <v>13</v>
      </c>
      <c r="BA27" s="189"/>
      <c r="BB27" s="122">
        <v>8000</v>
      </c>
      <c r="BC27" s="68">
        <v>88.9</v>
      </c>
      <c r="BD27" s="122">
        <v>8322000</v>
      </c>
      <c r="BE27" s="68">
        <v>94.8</v>
      </c>
      <c r="BF27" s="122">
        <v>8322000</v>
      </c>
      <c r="BG27" s="67">
        <f t="shared" si="0"/>
        <v>100</v>
      </c>
      <c r="BH27" s="68">
        <v>100</v>
      </c>
    </row>
    <row r="28" spans="1:60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60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60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60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60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</sheetData>
  <mergeCells count="136">
    <mergeCell ref="AZ27:BA27"/>
    <mergeCell ref="B27:C27"/>
    <mergeCell ref="L27:M27"/>
    <mergeCell ref="V27:W27"/>
    <mergeCell ref="AF27:AG27"/>
    <mergeCell ref="AP27:AQ27"/>
    <mergeCell ref="AZ25:BA25"/>
    <mergeCell ref="B26:C26"/>
    <mergeCell ref="L26:M26"/>
    <mergeCell ref="V26:W26"/>
    <mergeCell ref="AF26:AG26"/>
    <mergeCell ref="AP26:AQ26"/>
    <mergeCell ref="AZ26:BA26"/>
    <mergeCell ref="B25:C25"/>
    <mergeCell ref="L25:M25"/>
    <mergeCell ref="V25:W25"/>
    <mergeCell ref="AF25:AG25"/>
    <mergeCell ref="AP25:AQ25"/>
    <mergeCell ref="AZ23:BA23"/>
    <mergeCell ref="B24:C24"/>
    <mergeCell ref="L24:M24"/>
    <mergeCell ref="V24:W24"/>
    <mergeCell ref="AF24:AG24"/>
    <mergeCell ref="AP24:AQ24"/>
    <mergeCell ref="AZ24:BA24"/>
    <mergeCell ref="B23:C23"/>
    <mergeCell ref="L23:M23"/>
    <mergeCell ref="V23:W23"/>
    <mergeCell ref="AF23:AG23"/>
    <mergeCell ref="AP23:AQ23"/>
    <mergeCell ref="AZ21:BA21"/>
    <mergeCell ref="B22:C22"/>
    <mergeCell ref="L22:M22"/>
    <mergeCell ref="V22:W22"/>
    <mergeCell ref="AF22:AG22"/>
    <mergeCell ref="AP22:AQ22"/>
    <mergeCell ref="AZ22:BA22"/>
    <mergeCell ref="B21:C21"/>
    <mergeCell ref="L21:M21"/>
    <mergeCell ref="V21:W21"/>
    <mergeCell ref="AF21:AG21"/>
    <mergeCell ref="AP21:AQ21"/>
    <mergeCell ref="AZ19:BA19"/>
    <mergeCell ref="B20:C20"/>
    <mergeCell ref="L20:M20"/>
    <mergeCell ref="V20:W20"/>
    <mergeCell ref="AF20:AG20"/>
    <mergeCell ref="AP20:AQ20"/>
    <mergeCell ref="AZ20:BA20"/>
    <mergeCell ref="B19:C19"/>
    <mergeCell ref="L19:M19"/>
    <mergeCell ref="V19:W19"/>
    <mergeCell ref="AF19:AG19"/>
    <mergeCell ref="AP19:AQ19"/>
    <mergeCell ref="AZ17:BA17"/>
    <mergeCell ref="B18:C18"/>
    <mergeCell ref="L18:M18"/>
    <mergeCell ref="V18:W18"/>
    <mergeCell ref="AF18:AG18"/>
    <mergeCell ref="AP18:AQ18"/>
    <mergeCell ref="AZ18:BA18"/>
    <mergeCell ref="B17:C17"/>
    <mergeCell ref="L17:M17"/>
    <mergeCell ref="V17:W17"/>
    <mergeCell ref="AF17:AG17"/>
    <mergeCell ref="AP17:AQ17"/>
    <mergeCell ref="AZ11:BA11"/>
    <mergeCell ref="B14:C14"/>
    <mergeCell ref="L14:M14"/>
    <mergeCell ref="V14:W14"/>
    <mergeCell ref="AF14:AG14"/>
    <mergeCell ref="AP14:AQ14"/>
    <mergeCell ref="AZ14:BA14"/>
    <mergeCell ref="B11:C11"/>
    <mergeCell ref="L11:M11"/>
    <mergeCell ref="V11:W11"/>
    <mergeCell ref="AF11:AG11"/>
    <mergeCell ref="AP11:AQ11"/>
    <mergeCell ref="AY7:BA7"/>
    <mergeCell ref="B10:C10"/>
    <mergeCell ref="L10:M10"/>
    <mergeCell ref="V10:W10"/>
    <mergeCell ref="AF10:AG10"/>
    <mergeCell ref="AP10:AQ10"/>
    <mergeCell ref="AZ10:BA10"/>
    <mergeCell ref="A7:C7"/>
    <mergeCell ref="K7:M7"/>
    <mergeCell ref="U7:W7"/>
    <mergeCell ref="AE7:AG7"/>
    <mergeCell ref="AO7:AQ7"/>
    <mergeCell ref="A5:C5"/>
    <mergeCell ref="K5:M5"/>
    <mergeCell ref="U5:W5"/>
    <mergeCell ref="AE5:AG5"/>
    <mergeCell ref="AO5:AQ5"/>
    <mergeCell ref="AY5:BA5"/>
    <mergeCell ref="AY4:BA4"/>
    <mergeCell ref="BB4:BC4"/>
    <mergeCell ref="AT4:AU4"/>
    <mergeCell ref="AV4:AX4"/>
    <mergeCell ref="AE4:AG4"/>
    <mergeCell ref="AH4:AI4"/>
    <mergeCell ref="AJ4:AK4"/>
    <mergeCell ref="AL4:AN4"/>
    <mergeCell ref="AO4:AQ4"/>
    <mergeCell ref="AR4:AS4"/>
    <mergeCell ref="P4:Q4"/>
    <mergeCell ref="R4:T4"/>
    <mergeCell ref="U4:W4"/>
    <mergeCell ref="X4:Y4"/>
    <mergeCell ref="Z4:AA4"/>
    <mergeCell ref="AB4:AD4"/>
    <mergeCell ref="AY3:BA3"/>
    <mergeCell ref="BB3:BH3"/>
    <mergeCell ref="A4:C4"/>
    <mergeCell ref="D4:E4"/>
    <mergeCell ref="F4:G4"/>
    <mergeCell ref="H4:J4"/>
    <mergeCell ref="K4:M4"/>
    <mergeCell ref="N4:O4"/>
    <mergeCell ref="AE3:AG3"/>
    <mergeCell ref="AH3:AN3"/>
    <mergeCell ref="AO3:AQ3"/>
    <mergeCell ref="AR3:AX3"/>
    <mergeCell ref="BD4:BE4"/>
    <mergeCell ref="BF4:BH4"/>
    <mergeCell ref="A1:T1"/>
    <mergeCell ref="U1:AD1"/>
    <mergeCell ref="B2:T2"/>
    <mergeCell ref="V2:AD2"/>
    <mergeCell ref="A3:C3"/>
    <mergeCell ref="D3:J3"/>
    <mergeCell ref="K3:M3"/>
    <mergeCell ref="N3:T3"/>
    <mergeCell ref="U3:W3"/>
    <mergeCell ref="X3:AD3"/>
  </mergeCells>
  <phoneticPr fontId="2"/>
  <conditionalFormatting sqref="X12:X13">
    <cfRule type="expression" dxfId="83" priority="38">
      <formula>X12=""</formula>
    </cfRule>
  </conditionalFormatting>
  <conditionalFormatting sqref="Z12:Z13">
    <cfRule type="expression" dxfId="82" priority="37">
      <formula>Z12=""</formula>
    </cfRule>
  </conditionalFormatting>
  <conditionalFormatting sqref="AB12:AB13">
    <cfRule type="expression" dxfId="81" priority="36">
      <formula>AB12=""</formula>
    </cfRule>
  </conditionalFormatting>
  <conditionalFormatting sqref="X15:X16">
    <cfRule type="expression" dxfId="80" priority="35">
      <formula>X15=""</formula>
    </cfRule>
  </conditionalFormatting>
  <conditionalFormatting sqref="Z15:Z16">
    <cfRule type="expression" dxfId="79" priority="34">
      <formula>Z15=""</formula>
    </cfRule>
  </conditionalFormatting>
  <conditionalFormatting sqref="AB15:AB16">
    <cfRule type="expression" dxfId="78" priority="33">
      <formula>AB15=""</formula>
    </cfRule>
  </conditionalFormatting>
  <conditionalFormatting sqref="X18:X20">
    <cfRule type="expression" dxfId="77" priority="32">
      <formula>X18=""</formula>
    </cfRule>
  </conditionalFormatting>
  <conditionalFormatting sqref="Z18:Z20">
    <cfRule type="expression" dxfId="76" priority="31">
      <formula>Z18=""</formula>
    </cfRule>
  </conditionalFormatting>
  <conditionalFormatting sqref="AB18:AB20">
    <cfRule type="expression" dxfId="75" priority="30">
      <formula>AB18=""</formula>
    </cfRule>
  </conditionalFormatting>
  <conditionalFormatting sqref="X22:X27">
    <cfRule type="expression" dxfId="74" priority="29">
      <formula>X22=""</formula>
    </cfRule>
  </conditionalFormatting>
  <conditionalFormatting sqref="Z22:Z27">
    <cfRule type="expression" dxfId="73" priority="28">
      <formula>Z22=""</formula>
    </cfRule>
  </conditionalFormatting>
  <conditionalFormatting sqref="AB22:AB27">
    <cfRule type="expression" dxfId="72" priority="27">
      <formula>AB22=""</formula>
    </cfRule>
  </conditionalFormatting>
  <conditionalFormatting sqref="N3:T3">
    <cfRule type="expression" dxfId="71" priority="26">
      <formula>$X$3=""</formula>
    </cfRule>
  </conditionalFormatting>
  <conditionalFormatting sqref="N12:N13">
    <cfRule type="expression" dxfId="70" priority="25">
      <formula>N12=""</formula>
    </cfRule>
  </conditionalFormatting>
  <conditionalFormatting sqref="P12:P13">
    <cfRule type="expression" dxfId="69" priority="24">
      <formula>P12=""</formula>
    </cfRule>
  </conditionalFormatting>
  <conditionalFormatting sqref="R12:R13">
    <cfRule type="expression" dxfId="68" priority="23">
      <formula>R12=""</formula>
    </cfRule>
  </conditionalFormatting>
  <conditionalFormatting sqref="N15:N16">
    <cfRule type="expression" dxfId="67" priority="22">
      <formula>N15=""</formula>
    </cfRule>
  </conditionalFormatting>
  <conditionalFormatting sqref="P15:P16">
    <cfRule type="expression" dxfId="66" priority="21">
      <formula>P15=""</formula>
    </cfRule>
  </conditionalFormatting>
  <conditionalFormatting sqref="R15:R16">
    <cfRule type="expression" dxfId="65" priority="20">
      <formula>R15=""</formula>
    </cfRule>
  </conditionalFormatting>
  <conditionalFormatting sqref="N18:N20">
    <cfRule type="expression" dxfId="64" priority="19">
      <formula>N18=""</formula>
    </cfRule>
  </conditionalFormatting>
  <conditionalFormatting sqref="P18:P20">
    <cfRule type="expression" dxfId="63" priority="18">
      <formula>P18=""</formula>
    </cfRule>
  </conditionalFormatting>
  <conditionalFormatting sqref="R18:R20">
    <cfRule type="expression" dxfId="62" priority="17">
      <formula>R18=""</formula>
    </cfRule>
  </conditionalFormatting>
  <conditionalFormatting sqref="N22:N27">
    <cfRule type="expression" dxfId="61" priority="16">
      <formula>N22=""</formula>
    </cfRule>
  </conditionalFormatting>
  <conditionalFormatting sqref="P22:P27">
    <cfRule type="expression" dxfId="60" priority="15">
      <formula>P22=""</formula>
    </cfRule>
  </conditionalFormatting>
  <conditionalFormatting sqref="R22:R27">
    <cfRule type="expression" dxfId="59" priority="14">
      <formula>R22=""</formula>
    </cfRule>
  </conditionalFormatting>
  <conditionalFormatting sqref="D3:J3">
    <cfRule type="expression" dxfId="58" priority="13">
      <formula>$X$3=""</formula>
    </cfRule>
  </conditionalFormatting>
  <conditionalFormatting sqref="D12:D13">
    <cfRule type="expression" dxfId="57" priority="12">
      <formula>D12=""</formula>
    </cfRule>
  </conditionalFormatting>
  <conditionalFormatting sqref="F12:F13">
    <cfRule type="expression" dxfId="56" priority="11">
      <formula>F12=""</formula>
    </cfRule>
  </conditionalFormatting>
  <conditionalFormatting sqref="H12:H13">
    <cfRule type="expression" dxfId="55" priority="10">
      <formula>H12=""</formula>
    </cfRule>
  </conditionalFormatting>
  <conditionalFormatting sqref="D15:D16">
    <cfRule type="expression" dxfId="54" priority="9">
      <formula>D15=""</formula>
    </cfRule>
  </conditionalFormatting>
  <conditionalFormatting sqref="F15:F16">
    <cfRule type="expression" dxfId="53" priority="8">
      <formula>F15=""</formula>
    </cfRule>
  </conditionalFormatting>
  <conditionalFormatting sqref="H15:H16">
    <cfRule type="expression" dxfId="52" priority="7">
      <formula>H15=""</formula>
    </cfRule>
  </conditionalFormatting>
  <conditionalFormatting sqref="D18:D20">
    <cfRule type="expression" dxfId="51" priority="6">
      <formula>D18=""</formula>
    </cfRule>
  </conditionalFormatting>
  <conditionalFormatting sqref="F18:F20">
    <cfRule type="expression" dxfId="50" priority="5">
      <formula>F18=""</formula>
    </cfRule>
  </conditionalFormatting>
  <conditionalFormatting sqref="H18:H20">
    <cfRule type="expression" dxfId="49" priority="4">
      <formula>H18=""</formula>
    </cfRule>
  </conditionalFormatting>
  <conditionalFormatting sqref="D22:D27">
    <cfRule type="expression" dxfId="48" priority="3">
      <formula>D22=""</formula>
    </cfRule>
  </conditionalFormatting>
  <conditionalFormatting sqref="F22:F27">
    <cfRule type="expression" dxfId="47" priority="2">
      <formula>F22=""</formula>
    </cfRule>
  </conditionalFormatting>
  <conditionalFormatting sqref="H22:H27">
    <cfRule type="expression" dxfId="46" priority="1">
      <formula>H22=""</formula>
    </cfRule>
  </conditionalFormatting>
  <dataValidations count="1">
    <dataValidation type="whole" operator="greaterThan" allowBlank="1" showInputMessage="1" showErrorMessage="1" sqref="D3:J3 N3:T3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firstPageNumber="32" orientation="portrait" useFirstPageNumber="1" r:id="rId1"/>
  <headerFooter>
    <oddFooter>&amp;C&amp;"ＭＳ 明朝,標準"&amp;P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showGridLines="0" view="pageBreakPreview" topLeftCell="F16" zoomScale="115" zoomScaleNormal="100" zoomScaleSheetLayoutView="115" workbookViewId="0">
      <selection activeCell="V20" sqref="V20"/>
    </sheetView>
  </sheetViews>
  <sheetFormatPr defaultRowHeight="13.5"/>
  <cols>
    <col min="1" max="1" width="4.375" customWidth="1"/>
    <col min="2" max="2" width="15" customWidth="1"/>
    <col min="3" max="3" width="5.625" customWidth="1"/>
    <col min="4" max="4" width="10" customWidth="1"/>
    <col min="5" max="5" width="5.625" customWidth="1"/>
    <col min="6" max="6" width="10" customWidth="1"/>
    <col min="7" max="7" width="5.625" customWidth="1"/>
    <col min="8" max="8" width="10" customWidth="1"/>
    <col min="9" max="9" width="5.625" customWidth="1"/>
    <col min="10" max="10" width="10" customWidth="1"/>
    <col min="11" max="11" width="5.625" customWidth="1"/>
    <col min="12" max="12" width="10" customWidth="1"/>
    <col min="13" max="13" width="5.625" customWidth="1"/>
    <col min="14" max="14" width="10" customWidth="1"/>
    <col min="15" max="15" width="5" customWidth="1"/>
    <col min="16" max="16" width="10" customWidth="1"/>
    <col min="17" max="17" width="5" customWidth="1"/>
    <col min="18" max="18" width="9.375" customWidth="1"/>
    <col min="19" max="19" width="5" customWidth="1"/>
    <col min="20" max="20" width="10" customWidth="1"/>
    <col min="21" max="21" width="5" customWidth="1"/>
    <col min="22" max="22" width="9.375" customWidth="1"/>
  </cols>
  <sheetData>
    <row r="1" spans="1:22" ht="30" customHeight="1">
      <c r="A1" s="208" t="s">
        <v>42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9"/>
      <c r="M1" s="209"/>
      <c r="N1" s="209"/>
    </row>
    <row r="2" spans="1:2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"/>
      <c r="M2" s="1"/>
      <c r="N2" s="1"/>
    </row>
    <row r="3" spans="1:22" ht="22.5" customHeight="1">
      <c r="A3" s="210" t="s">
        <v>0</v>
      </c>
      <c r="B3" s="210"/>
      <c r="C3" s="206">
        <v>30</v>
      </c>
      <c r="D3" s="206"/>
      <c r="E3" s="206"/>
      <c r="F3" s="206"/>
      <c r="G3" s="206">
        <v>29</v>
      </c>
      <c r="H3" s="206"/>
      <c r="I3" s="206"/>
      <c r="J3" s="206"/>
      <c r="K3" s="211">
        <f>G3-1</f>
        <v>28</v>
      </c>
      <c r="L3" s="211"/>
      <c r="M3" s="211"/>
      <c r="N3" s="211"/>
      <c r="O3" s="211">
        <f>K3-1</f>
        <v>27</v>
      </c>
      <c r="P3" s="211"/>
      <c r="Q3" s="211"/>
      <c r="R3" s="214"/>
      <c r="S3" s="214">
        <f>O3-1</f>
        <v>26</v>
      </c>
      <c r="T3" s="214"/>
      <c r="U3" s="214"/>
      <c r="V3" s="214"/>
    </row>
    <row r="4" spans="1:22" ht="22.5" customHeight="1">
      <c r="A4" s="212" t="s">
        <v>2</v>
      </c>
      <c r="B4" s="212"/>
      <c r="C4" s="207" t="s">
        <v>20</v>
      </c>
      <c r="D4" s="207"/>
      <c r="E4" s="207" t="s">
        <v>15</v>
      </c>
      <c r="F4" s="207"/>
      <c r="G4" s="207" t="s">
        <v>20</v>
      </c>
      <c r="H4" s="207"/>
      <c r="I4" s="207" t="s">
        <v>15</v>
      </c>
      <c r="J4" s="207"/>
      <c r="K4" s="207" t="s">
        <v>20</v>
      </c>
      <c r="L4" s="207"/>
      <c r="M4" s="207" t="s">
        <v>15</v>
      </c>
      <c r="N4" s="207"/>
      <c r="O4" s="207" t="s">
        <v>20</v>
      </c>
      <c r="P4" s="207"/>
      <c r="Q4" s="207" t="s">
        <v>15</v>
      </c>
      <c r="R4" s="213"/>
      <c r="S4" s="213" t="s">
        <v>20</v>
      </c>
      <c r="T4" s="213"/>
      <c r="U4" s="213" t="s">
        <v>15</v>
      </c>
      <c r="V4" s="213"/>
    </row>
    <row r="5" spans="1:22" ht="22.5" customHeight="1">
      <c r="A5" s="216" t="s">
        <v>9</v>
      </c>
      <c r="B5" s="216"/>
      <c r="C5" s="28" t="s">
        <v>18</v>
      </c>
      <c r="D5" s="28" t="s">
        <v>14</v>
      </c>
      <c r="E5" s="28" t="s">
        <v>18</v>
      </c>
      <c r="F5" s="28" t="s">
        <v>14</v>
      </c>
      <c r="G5" s="28" t="s">
        <v>18</v>
      </c>
      <c r="H5" s="28" t="s">
        <v>14</v>
      </c>
      <c r="I5" s="28" t="s">
        <v>18</v>
      </c>
      <c r="J5" s="28" t="s">
        <v>14</v>
      </c>
      <c r="K5" s="28" t="s">
        <v>18</v>
      </c>
      <c r="L5" s="28" t="s">
        <v>14</v>
      </c>
      <c r="M5" s="28" t="s">
        <v>18</v>
      </c>
      <c r="N5" s="28" t="s">
        <v>14</v>
      </c>
      <c r="O5" s="28" t="s">
        <v>18</v>
      </c>
      <c r="P5" s="28" t="s">
        <v>14</v>
      </c>
      <c r="Q5" s="28" t="s">
        <v>18</v>
      </c>
      <c r="R5" s="6" t="s">
        <v>14</v>
      </c>
      <c r="S5" s="6" t="s">
        <v>18</v>
      </c>
      <c r="T5" s="6" t="s">
        <v>14</v>
      </c>
      <c r="U5" s="6" t="s">
        <v>18</v>
      </c>
      <c r="V5" s="6" t="s">
        <v>14</v>
      </c>
    </row>
    <row r="6" spans="1:22" ht="11.25" customHeight="1">
      <c r="A6" s="217" t="s">
        <v>22</v>
      </c>
      <c r="B6" s="37"/>
      <c r="C6" s="9" t="s">
        <v>19</v>
      </c>
      <c r="D6" s="9" t="s">
        <v>3</v>
      </c>
      <c r="E6" s="9" t="s">
        <v>19</v>
      </c>
      <c r="F6" s="9" t="s">
        <v>3</v>
      </c>
      <c r="G6" s="9" t="s">
        <v>19</v>
      </c>
      <c r="H6" s="9" t="s">
        <v>3</v>
      </c>
      <c r="I6" s="9" t="s">
        <v>19</v>
      </c>
      <c r="J6" s="9" t="s">
        <v>3</v>
      </c>
      <c r="K6" s="9" t="s">
        <v>19</v>
      </c>
      <c r="L6" s="9" t="s">
        <v>3</v>
      </c>
      <c r="M6" s="9" t="s">
        <v>19</v>
      </c>
      <c r="N6" s="9" t="s">
        <v>3</v>
      </c>
      <c r="O6" s="9" t="s">
        <v>19</v>
      </c>
      <c r="P6" s="9" t="s">
        <v>3</v>
      </c>
      <c r="Q6" s="9" t="s">
        <v>19</v>
      </c>
      <c r="R6" s="5" t="s">
        <v>3</v>
      </c>
      <c r="S6" s="5" t="s">
        <v>19</v>
      </c>
      <c r="T6" s="5" t="s">
        <v>3</v>
      </c>
      <c r="U6" s="5" t="s">
        <v>19</v>
      </c>
      <c r="V6" s="5" t="s">
        <v>3</v>
      </c>
    </row>
    <row r="7" spans="1:22" ht="30" customHeight="1">
      <c r="A7" s="218"/>
      <c r="B7" s="30" t="s">
        <v>21</v>
      </c>
      <c r="C7" s="10">
        <v>6363</v>
      </c>
      <c r="D7" s="10">
        <v>55032156</v>
      </c>
      <c r="E7" s="10">
        <v>0</v>
      </c>
      <c r="F7" s="10">
        <v>0</v>
      </c>
      <c r="G7" s="10">
        <v>5461</v>
      </c>
      <c r="H7" s="10">
        <v>45908354</v>
      </c>
      <c r="I7" s="10">
        <v>0</v>
      </c>
      <c r="J7" s="10">
        <v>0</v>
      </c>
      <c r="K7" s="10">
        <v>5131</v>
      </c>
      <c r="L7" s="10">
        <v>44162622</v>
      </c>
      <c r="M7" s="10">
        <v>0</v>
      </c>
      <c r="N7" s="10">
        <v>0</v>
      </c>
      <c r="O7" s="10">
        <v>5709</v>
      </c>
      <c r="P7" s="10">
        <v>38401329</v>
      </c>
      <c r="Q7" s="10">
        <v>0</v>
      </c>
      <c r="R7" s="10">
        <v>0</v>
      </c>
      <c r="S7" s="10">
        <v>4886</v>
      </c>
      <c r="T7" s="10">
        <v>37502200</v>
      </c>
      <c r="U7" s="10">
        <v>0</v>
      </c>
      <c r="V7" s="4">
        <v>0</v>
      </c>
    </row>
    <row r="8" spans="1:22" ht="30" customHeight="1">
      <c r="A8" s="218"/>
      <c r="B8" s="36" t="s">
        <v>7</v>
      </c>
      <c r="C8" s="11">
        <v>377</v>
      </c>
      <c r="D8" s="11">
        <v>25041200</v>
      </c>
      <c r="E8" s="11">
        <v>0</v>
      </c>
      <c r="F8" s="11">
        <v>0</v>
      </c>
      <c r="G8" s="11">
        <v>353</v>
      </c>
      <c r="H8" s="11">
        <v>29775400</v>
      </c>
      <c r="I8" s="11">
        <v>0</v>
      </c>
      <c r="J8" s="11">
        <v>0</v>
      </c>
      <c r="K8" s="11">
        <v>405</v>
      </c>
      <c r="L8" s="11">
        <v>39391300</v>
      </c>
      <c r="M8" s="11">
        <v>0</v>
      </c>
      <c r="N8" s="11">
        <v>0</v>
      </c>
      <c r="O8" s="11">
        <v>312</v>
      </c>
      <c r="P8" s="11">
        <v>33033200</v>
      </c>
      <c r="Q8" s="11">
        <v>0</v>
      </c>
      <c r="R8" s="11">
        <v>0</v>
      </c>
      <c r="S8" s="11">
        <v>218</v>
      </c>
      <c r="T8" s="11">
        <v>24109400</v>
      </c>
      <c r="U8" s="11">
        <v>0</v>
      </c>
      <c r="V8" s="2">
        <v>0</v>
      </c>
    </row>
    <row r="9" spans="1:22" ht="30" customHeight="1">
      <c r="A9" s="218"/>
      <c r="B9" s="36" t="s">
        <v>4</v>
      </c>
      <c r="C9" s="11">
        <v>295</v>
      </c>
      <c r="D9" s="11">
        <v>6716389</v>
      </c>
      <c r="E9" s="11">
        <v>0</v>
      </c>
      <c r="F9" s="11">
        <v>0</v>
      </c>
      <c r="G9" s="11">
        <v>292</v>
      </c>
      <c r="H9" s="11">
        <v>12295556</v>
      </c>
      <c r="I9" s="11">
        <v>0</v>
      </c>
      <c r="J9" s="11">
        <v>0</v>
      </c>
      <c r="K9" s="11">
        <v>299</v>
      </c>
      <c r="L9" s="11">
        <v>8216196</v>
      </c>
      <c r="M9" s="11">
        <v>0</v>
      </c>
      <c r="N9" s="11">
        <v>0</v>
      </c>
      <c r="O9" s="11">
        <v>264</v>
      </c>
      <c r="P9" s="11">
        <v>8864300</v>
      </c>
      <c r="Q9" s="11">
        <v>0</v>
      </c>
      <c r="R9" s="11">
        <v>0</v>
      </c>
      <c r="S9" s="11">
        <v>298</v>
      </c>
      <c r="T9" s="11">
        <v>6710400</v>
      </c>
      <c r="U9" s="11">
        <v>0</v>
      </c>
      <c r="V9" s="2">
        <v>0</v>
      </c>
    </row>
    <row r="10" spans="1:22" ht="30" customHeight="1">
      <c r="A10" s="218"/>
      <c r="B10" s="36" t="s">
        <v>5</v>
      </c>
      <c r="C10" s="11">
        <v>67</v>
      </c>
      <c r="D10" s="11">
        <v>457800</v>
      </c>
      <c r="E10" s="11">
        <v>0</v>
      </c>
      <c r="F10" s="11">
        <v>0</v>
      </c>
      <c r="G10" s="11">
        <v>91</v>
      </c>
      <c r="H10" s="11">
        <v>605800</v>
      </c>
      <c r="I10" s="11">
        <v>0</v>
      </c>
      <c r="J10" s="11">
        <v>0</v>
      </c>
      <c r="K10" s="11">
        <v>61</v>
      </c>
      <c r="L10" s="11">
        <v>402600</v>
      </c>
      <c r="M10" s="11">
        <v>0</v>
      </c>
      <c r="N10" s="11">
        <v>0</v>
      </c>
      <c r="O10" s="11">
        <v>84</v>
      </c>
      <c r="P10" s="11">
        <v>444600</v>
      </c>
      <c r="Q10" s="11">
        <v>0</v>
      </c>
      <c r="R10" s="11">
        <v>0</v>
      </c>
      <c r="S10" s="11">
        <v>89</v>
      </c>
      <c r="T10" s="11">
        <v>465400</v>
      </c>
      <c r="U10" s="11">
        <v>0</v>
      </c>
      <c r="V10" s="2">
        <v>0</v>
      </c>
    </row>
    <row r="11" spans="1:22" ht="30" customHeight="1">
      <c r="A11" s="218"/>
      <c r="B11" s="36" t="s">
        <v>10</v>
      </c>
      <c r="C11" s="11">
        <v>1</v>
      </c>
      <c r="D11" s="11">
        <v>657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2">
        <v>0</v>
      </c>
    </row>
    <row r="12" spans="1:22" ht="30" customHeight="1">
      <c r="A12" s="218"/>
      <c r="B12" s="36" t="s">
        <v>11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2">
        <v>0</v>
      </c>
    </row>
    <row r="13" spans="1:22" ht="30" customHeight="1">
      <c r="A13" s="218"/>
      <c r="B13" s="36" t="s">
        <v>13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2">
        <v>0</v>
      </c>
    </row>
    <row r="14" spans="1:22" ht="30" customHeight="1">
      <c r="A14" s="218"/>
      <c r="B14" s="36" t="s">
        <v>12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2">
        <v>0</v>
      </c>
    </row>
    <row r="15" spans="1:22" ht="30" customHeight="1">
      <c r="A15" s="219"/>
      <c r="B15" s="36" t="s">
        <v>6</v>
      </c>
      <c r="C15" s="12">
        <v>7103</v>
      </c>
      <c r="D15" s="12">
        <v>87248202</v>
      </c>
      <c r="E15" s="12">
        <v>0</v>
      </c>
      <c r="F15" s="12">
        <v>0</v>
      </c>
      <c r="G15" s="12">
        <v>6197</v>
      </c>
      <c r="H15" s="12">
        <v>88585110</v>
      </c>
      <c r="I15" s="12">
        <v>0</v>
      </c>
      <c r="J15" s="12">
        <v>0</v>
      </c>
      <c r="K15" s="12">
        <v>5896</v>
      </c>
      <c r="L15" s="12">
        <v>92172718</v>
      </c>
      <c r="M15" s="12">
        <v>0</v>
      </c>
      <c r="N15" s="12">
        <v>0</v>
      </c>
      <c r="O15" s="12">
        <v>6369</v>
      </c>
      <c r="P15" s="12">
        <v>80743429</v>
      </c>
      <c r="Q15" s="12">
        <v>0</v>
      </c>
      <c r="R15" s="12">
        <v>0</v>
      </c>
      <c r="S15" s="12">
        <v>5491</v>
      </c>
      <c r="T15" s="12">
        <v>68787400</v>
      </c>
      <c r="U15" s="12">
        <v>0</v>
      </c>
      <c r="V15" s="3">
        <v>0</v>
      </c>
    </row>
    <row r="16" spans="1:22" ht="30" customHeight="1">
      <c r="A16" s="220" t="s">
        <v>23</v>
      </c>
      <c r="B16" s="220"/>
      <c r="C16" s="11">
        <v>2195</v>
      </c>
      <c r="D16" s="11">
        <v>101896237</v>
      </c>
      <c r="E16" s="11">
        <v>144</v>
      </c>
      <c r="F16" s="11">
        <v>718500</v>
      </c>
      <c r="G16" s="11">
        <v>1944</v>
      </c>
      <c r="H16" s="11">
        <v>93845364</v>
      </c>
      <c r="I16" s="11">
        <v>143</v>
      </c>
      <c r="J16" s="11">
        <v>732500</v>
      </c>
      <c r="K16" s="11">
        <v>2738</v>
      </c>
      <c r="L16" s="11">
        <v>105952477</v>
      </c>
      <c r="M16" s="11">
        <v>341</v>
      </c>
      <c r="N16" s="11">
        <v>1253000</v>
      </c>
      <c r="O16" s="11">
        <v>2444</v>
      </c>
      <c r="P16" s="11">
        <v>129648203</v>
      </c>
      <c r="Q16" s="11">
        <v>352</v>
      </c>
      <c r="R16" s="11">
        <v>1737500</v>
      </c>
      <c r="S16" s="11">
        <v>2359</v>
      </c>
      <c r="T16" s="11">
        <v>93731805</v>
      </c>
      <c r="U16" s="11">
        <v>428</v>
      </c>
      <c r="V16" s="2">
        <v>2621500</v>
      </c>
    </row>
    <row r="17" spans="1:22" ht="30" customHeight="1">
      <c r="A17" s="220" t="s">
        <v>8</v>
      </c>
      <c r="B17" s="220"/>
      <c r="C17" s="12">
        <v>9298</v>
      </c>
      <c r="D17" s="12">
        <v>189144439</v>
      </c>
      <c r="E17" s="12">
        <v>144</v>
      </c>
      <c r="F17" s="12">
        <v>718500</v>
      </c>
      <c r="G17" s="12">
        <v>8141</v>
      </c>
      <c r="H17" s="12">
        <v>182430474</v>
      </c>
      <c r="I17" s="12">
        <v>143</v>
      </c>
      <c r="J17" s="12">
        <v>732500</v>
      </c>
      <c r="K17" s="12">
        <v>8634</v>
      </c>
      <c r="L17" s="12">
        <v>198125195</v>
      </c>
      <c r="M17" s="12">
        <v>341</v>
      </c>
      <c r="N17" s="12">
        <v>1253000</v>
      </c>
      <c r="O17" s="12">
        <v>8813</v>
      </c>
      <c r="P17" s="12">
        <v>210391632</v>
      </c>
      <c r="Q17" s="12">
        <v>352</v>
      </c>
      <c r="R17" s="12">
        <v>1737500</v>
      </c>
      <c r="S17" s="12">
        <v>7850</v>
      </c>
      <c r="T17" s="12">
        <v>162519205</v>
      </c>
      <c r="U17" s="12">
        <v>428</v>
      </c>
      <c r="V17" s="3">
        <v>2621500</v>
      </c>
    </row>
    <row r="18" spans="1:22" ht="30" customHeight="1">
      <c r="A18" s="215" t="s">
        <v>24</v>
      </c>
      <c r="B18" s="36" t="s">
        <v>22</v>
      </c>
      <c r="C18" s="11">
        <v>3883</v>
      </c>
      <c r="D18" s="11">
        <v>26362882</v>
      </c>
      <c r="E18" s="11">
        <v>0</v>
      </c>
      <c r="F18" s="11">
        <v>0</v>
      </c>
      <c r="G18" s="11">
        <v>3679</v>
      </c>
      <c r="H18" s="11">
        <v>25937936</v>
      </c>
      <c r="I18" s="11">
        <v>0</v>
      </c>
      <c r="J18" s="11">
        <v>0</v>
      </c>
      <c r="K18" s="11">
        <v>4154</v>
      </c>
      <c r="L18" s="11">
        <v>28388409</v>
      </c>
      <c r="M18" s="11">
        <v>0</v>
      </c>
      <c r="N18" s="11">
        <v>0</v>
      </c>
      <c r="O18" s="11">
        <v>3890</v>
      </c>
      <c r="P18" s="11">
        <v>28297989</v>
      </c>
      <c r="Q18" s="11">
        <v>0</v>
      </c>
      <c r="R18" s="11">
        <v>0</v>
      </c>
      <c r="S18" s="11">
        <v>4797</v>
      </c>
      <c r="T18" s="11">
        <v>29300445</v>
      </c>
      <c r="U18" s="11">
        <v>0</v>
      </c>
      <c r="V18" s="2">
        <v>0</v>
      </c>
    </row>
    <row r="19" spans="1:22" ht="30" customHeight="1">
      <c r="A19" s="215"/>
      <c r="B19" s="36" t="s">
        <v>23</v>
      </c>
      <c r="C19" s="11">
        <v>1869</v>
      </c>
      <c r="D19" s="11">
        <v>16803884</v>
      </c>
      <c r="E19" s="11">
        <v>135</v>
      </c>
      <c r="F19" s="11">
        <v>137400</v>
      </c>
      <c r="G19" s="11">
        <v>1952</v>
      </c>
      <c r="H19" s="11">
        <v>17308100</v>
      </c>
      <c r="I19" s="11">
        <v>196</v>
      </c>
      <c r="J19" s="11">
        <v>237900</v>
      </c>
      <c r="K19" s="11">
        <v>1763</v>
      </c>
      <c r="L19" s="11">
        <v>17424900</v>
      </c>
      <c r="M19" s="11">
        <v>119</v>
      </c>
      <c r="N19" s="11">
        <v>157300</v>
      </c>
      <c r="O19" s="11">
        <v>1908</v>
      </c>
      <c r="P19" s="11">
        <v>14766450</v>
      </c>
      <c r="Q19" s="11">
        <v>129</v>
      </c>
      <c r="R19" s="11">
        <v>139900</v>
      </c>
      <c r="S19" s="11">
        <v>1776</v>
      </c>
      <c r="T19" s="11">
        <v>13026749</v>
      </c>
      <c r="U19" s="11">
        <v>226</v>
      </c>
      <c r="V19" s="2">
        <v>239115</v>
      </c>
    </row>
    <row r="20" spans="1:22" ht="30" customHeight="1">
      <c r="A20" s="215"/>
      <c r="B20" s="36" t="s">
        <v>8</v>
      </c>
      <c r="C20" s="12">
        <v>5752</v>
      </c>
      <c r="D20" s="12">
        <v>43166766</v>
      </c>
      <c r="E20" s="12">
        <v>135</v>
      </c>
      <c r="F20" s="12">
        <v>137400</v>
      </c>
      <c r="G20" s="12">
        <v>5631</v>
      </c>
      <c r="H20" s="12">
        <v>43246036</v>
      </c>
      <c r="I20" s="12">
        <v>196</v>
      </c>
      <c r="J20" s="12">
        <v>237900</v>
      </c>
      <c r="K20" s="12">
        <v>5917</v>
      </c>
      <c r="L20" s="12">
        <v>45813309</v>
      </c>
      <c r="M20" s="12">
        <v>119</v>
      </c>
      <c r="N20" s="12">
        <v>157300</v>
      </c>
      <c r="O20" s="12">
        <v>5798</v>
      </c>
      <c r="P20" s="12">
        <v>43064439</v>
      </c>
      <c r="Q20" s="12">
        <v>129</v>
      </c>
      <c r="R20" s="12">
        <v>139900</v>
      </c>
      <c r="S20" s="12">
        <v>6573</v>
      </c>
      <c r="T20" s="12">
        <v>42327194</v>
      </c>
      <c r="U20" s="12">
        <v>226</v>
      </c>
      <c r="V20" s="3">
        <v>239115</v>
      </c>
    </row>
    <row r="21" spans="1:2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2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2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2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2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2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2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2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2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2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2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2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</sheetData>
  <sheetProtection selectLockedCells="1"/>
  <mergeCells count="23">
    <mergeCell ref="A18:A20"/>
    <mergeCell ref="A5:B5"/>
    <mergeCell ref="A6:A15"/>
    <mergeCell ref="A16:B16"/>
    <mergeCell ref="A17:B17"/>
    <mergeCell ref="O4:P4"/>
    <mergeCell ref="Q4:R4"/>
    <mergeCell ref="S4:T4"/>
    <mergeCell ref="U4:V4"/>
    <mergeCell ref="S3:V3"/>
    <mergeCell ref="O3:R3"/>
    <mergeCell ref="C3:F3"/>
    <mergeCell ref="C4:D4"/>
    <mergeCell ref="E4:F4"/>
    <mergeCell ref="A1:N1"/>
    <mergeCell ref="A3:B3"/>
    <mergeCell ref="G3:J3"/>
    <mergeCell ref="K3:N3"/>
    <mergeCell ref="A4:B4"/>
    <mergeCell ref="G4:H4"/>
    <mergeCell ref="I4:J4"/>
    <mergeCell ref="K4:L4"/>
    <mergeCell ref="M4:N4"/>
  </mergeCells>
  <phoneticPr fontId="2"/>
  <conditionalFormatting sqref="G3:J3">
    <cfRule type="expression" dxfId="45" priority="11">
      <formula>$G$3=""</formula>
    </cfRule>
  </conditionalFormatting>
  <conditionalFormatting sqref="G7:J14">
    <cfRule type="expression" dxfId="44" priority="10">
      <formula>G7=""</formula>
    </cfRule>
  </conditionalFormatting>
  <conditionalFormatting sqref="G16:J16">
    <cfRule type="expression" dxfId="43" priority="9">
      <formula>G16=""</formula>
    </cfRule>
  </conditionalFormatting>
  <conditionalFormatting sqref="G18:J19">
    <cfRule type="expression" dxfId="42" priority="8">
      <formula>G18=""</formula>
    </cfRule>
  </conditionalFormatting>
  <conditionalFormatting sqref="K7:N14">
    <cfRule type="expression" dxfId="41" priority="7">
      <formula>K7=""</formula>
    </cfRule>
  </conditionalFormatting>
  <conditionalFormatting sqref="K16:N16">
    <cfRule type="expression" dxfId="40" priority="6">
      <formula>K16=""</formula>
    </cfRule>
  </conditionalFormatting>
  <conditionalFormatting sqref="K18:N19">
    <cfRule type="expression" dxfId="39" priority="5">
      <formula>K18=""</formula>
    </cfRule>
  </conditionalFormatting>
  <conditionalFormatting sqref="C3:F3">
    <cfRule type="expression" dxfId="38" priority="4">
      <formula>$G$3=""</formula>
    </cfRule>
  </conditionalFormatting>
  <conditionalFormatting sqref="C7:F14">
    <cfRule type="expression" dxfId="37" priority="3">
      <formula>C7=""</formula>
    </cfRule>
  </conditionalFormatting>
  <conditionalFormatting sqref="C16:F16">
    <cfRule type="expression" dxfId="36" priority="2">
      <formula>C16=""</formula>
    </cfRule>
  </conditionalFormatting>
  <conditionalFormatting sqref="C18:F19">
    <cfRule type="expression" dxfId="35" priority="1">
      <formula>C18=""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37" fitToHeight="0" orientation="portrait" useFirstPageNumber="1" r:id="rId1"/>
  <headerFooter>
    <oddFooter>&amp;C&amp;"ＭＳ 明朝,標準"&amp;P</oddFooter>
  </headerFooter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showGridLines="0" topLeftCell="A13" zoomScale="115" zoomScaleNormal="115" workbookViewId="0">
      <selection activeCell="H24" sqref="H24"/>
    </sheetView>
  </sheetViews>
  <sheetFormatPr defaultRowHeight="13.5"/>
  <cols>
    <col min="1" max="1" width="3.75" customWidth="1"/>
    <col min="2" max="2" width="13.75" customWidth="1"/>
    <col min="3" max="11" width="7.5" customWidth="1"/>
  </cols>
  <sheetData>
    <row r="1" spans="1:13" ht="30" customHeight="1">
      <c r="A1" s="208" t="s">
        <v>25</v>
      </c>
      <c r="B1" s="208"/>
      <c r="C1" s="208"/>
      <c r="D1" s="208"/>
      <c r="E1" s="208"/>
      <c r="F1" s="208"/>
      <c r="G1" s="208"/>
      <c r="H1" s="209"/>
      <c r="I1" s="209"/>
      <c r="J1" s="209"/>
      <c r="K1" s="209"/>
    </row>
    <row r="2" spans="1:13" ht="15" customHeight="1">
      <c r="A2" s="7"/>
      <c r="B2" s="7"/>
      <c r="C2" s="7"/>
      <c r="D2" s="7"/>
      <c r="E2" s="7"/>
      <c r="F2" s="7"/>
      <c r="G2" s="7"/>
    </row>
    <row r="3" spans="1:13" ht="22.5" customHeight="1">
      <c r="A3" s="225" t="s">
        <v>2</v>
      </c>
      <c r="B3" s="226"/>
      <c r="C3" s="233">
        <v>30</v>
      </c>
      <c r="D3" s="233"/>
      <c r="E3" s="233"/>
      <c r="F3" s="224">
        <f>C3-1</f>
        <v>29</v>
      </c>
      <c r="G3" s="224"/>
      <c r="H3" s="224"/>
      <c r="I3" s="224">
        <f>F3-1</f>
        <v>28</v>
      </c>
      <c r="J3" s="224"/>
      <c r="K3" s="224"/>
      <c r="L3" s="7"/>
      <c r="M3" s="7"/>
    </row>
    <row r="4" spans="1:13" ht="22.5" customHeight="1">
      <c r="A4" s="227"/>
      <c r="B4" s="228"/>
      <c r="C4" s="231" t="s">
        <v>18</v>
      </c>
      <c r="D4" s="234" t="s">
        <v>26</v>
      </c>
      <c r="E4" s="235"/>
      <c r="F4" s="236" t="s">
        <v>18</v>
      </c>
      <c r="G4" s="234" t="s">
        <v>26</v>
      </c>
      <c r="H4" s="235"/>
      <c r="I4" s="236" t="s">
        <v>18</v>
      </c>
      <c r="J4" s="234" t="s">
        <v>26</v>
      </c>
      <c r="K4" s="235"/>
      <c r="L4" s="7"/>
      <c r="M4" s="7"/>
    </row>
    <row r="5" spans="1:13" ht="22.5" customHeight="1">
      <c r="A5" s="229"/>
      <c r="B5" s="230"/>
      <c r="C5" s="232"/>
      <c r="D5" s="29" t="s">
        <v>27</v>
      </c>
      <c r="E5" s="29" t="s">
        <v>28</v>
      </c>
      <c r="F5" s="236"/>
      <c r="G5" s="29" t="s">
        <v>27</v>
      </c>
      <c r="H5" s="29" t="s">
        <v>28</v>
      </c>
      <c r="I5" s="236"/>
      <c r="J5" s="29" t="s">
        <v>27</v>
      </c>
      <c r="K5" s="29" t="s">
        <v>28</v>
      </c>
      <c r="L5" s="7"/>
      <c r="M5" s="7"/>
    </row>
    <row r="6" spans="1:13" ht="11.25" customHeight="1">
      <c r="A6" s="221" t="s">
        <v>21</v>
      </c>
      <c r="B6" s="8"/>
      <c r="C6" s="34" t="s">
        <v>19</v>
      </c>
      <c r="D6" s="34" t="s">
        <v>40</v>
      </c>
      <c r="E6" s="34" t="s">
        <v>40</v>
      </c>
      <c r="F6" s="34" t="s">
        <v>19</v>
      </c>
      <c r="G6" s="34" t="s">
        <v>40</v>
      </c>
      <c r="H6" s="34" t="s">
        <v>40</v>
      </c>
      <c r="I6" s="34" t="s">
        <v>19</v>
      </c>
      <c r="J6" s="34" t="s">
        <v>40</v>
      </c>
      <c r="K6" s="34" t="s">
        <v>40</v>
      </c>
      <c r="L6" s="7"/>
      <c r="M6" s="7"/>
    </row>
    <row r="7" spans="1:13" ht="26.25" customHeight="1">
      <c r="A7" s="222"/>
      <c r="B7" s="35" t="s">
        <v>16</v>
      </c>
      <c r="C7" s="15">
        <v>14639</v>
      </c>
      <c r="D7" s="16">
        <v>16.2</v>
      </c>
      <c r="E7" s="16">
        <v>12.1</v>
      </c>
      <c r="F7" s="15">
        <v>15711</v>
      </c>
      <c r="G7" s="16">
        <v>16.3</v>
      </c>
      <c r="H7" s="16">
        <v>13.6</v>
      </c>
      <c r="I7" s="15">
        <v>19345</v>
      </c>
      <c r="J7" s="16">
        <v>20.399999999999999</v>
      </c>
      <c r="K7" s="16">
        <v>16</v>
      </c>
      <c r="L7" s="7"/>
      <c r="M7" s="7"/>
    </row>
    <row r="8" spans="1:13" ht="26.25" customHeight="1">
      <c r="A8" s="222"/>
      <c r="B8" s="31" t="s">
        <v>29</v>
      </c>
      <c r="C8" s="17">
        <v>3314</v>
      </c>
      <c r="D8" s="18">
        <v>3.3</v>
      </c>
      <c r="E8" s="18">
        <v>1.3</v>
      </c>
      <c r="F8" s="17">
        <v>3097</v>
      </c>
      <c r="G8" s="18">
        <v>3.2</v>
      </c>
      <c r="H8" s="18">
        <v>1.3</v>
      </c>
      <c r="I8" s="17">
        <v>1780</v>
      </c>
      <c r="J8" s="18">
        <v>1.8</v>
      </c>
      <c r="K8" s="18">
        <v>0.9</v>
      </c>
      <c r="L8" s="7"/>
      <c r="M8" s="7"/>
    </row>
    <row r="9" spans="1:13" ht="26.25" customHeight="1">
      <c r="A9" s="223"/>
      <c r="B9" s="31" t="s">
        <v>6</v>
      </c>
      <c r="C9" s="19">
        <v>17953</v>
      </c>
      <c r="D9" s="18">
        <v>9.4</v>
      </c>
      <c r="E9" s="18">
        <v>3.9</v>
      </c>
      <c r="F9" s="19">
        <v>18808</v>
      </c>
      <c r="G9" s="18">
        <v>9.6999999999999993</v>
      </c>
      <c r="H9" s="18">
        <v>4.3</v>
      </c>
      <c r="I9" s="19">
        <v>21125</v>
      </c>
      <c r="J9" s="18">
        <v>10.9</v>
      </c>
      <c r="K9" s="18">
        <v>4.5</v>
      </c>
      <c r="L9" s="7"/>
      <c r="M9" s="7"/>
    </row>
    <row r="10" spans="1:13" ht="26.25" customHeight="1">
      <c r="A10" s="220" t="s">
        <v>7</v>
      </c>
      <c r="B10" s="220"/>
      <c r="C10" s="17">
        <v>218</v>
      </c>
      <c r="D10" s="18">
        <v>2.1</v>
      </c>
      <c r="E10" s="18">
        <v>0.7</v>
      </c>
      <c r="F10" s="17">
        <v>220</v>
      </c>
      <c r="G10" s="18">
        <v>2.1</v>
      </c>
      <c r="H10" s="18">
        <v>0.8</v>
      </c>
      <c r="I10" s="17">
        <v>186</v>
      </c>
      <c r="J10" s="18">
        <v>5.3</v>
      </c>
      <c r="K10" s="18">
        <v>1.6</v>
      </c>
      <c r="L10" s="7"/>
      <c r="M10" s="7"/>
    </row>
    <row r="11" spans="1:13" ht="26.25" customHeight="1">
      <c r="A11" s="220" t="s">
        <v>4</v>
      </c>
      <c r="B11" s="220"/>
      <c r="C11" s="17">
        <v>22341</v>
      </c>
      <c r="D11" s="18">
        <v>6.9</v>
      </c>
      <c r="E11" s="18">
        <v>4</v>
      </c>
      <c r="F11" s="17">
        <v>22534</v>
      </c>
      <c r="G11" s="18">
        <v>6.9</v>
      </c>
      <c r="H11" s="18">
        <v>4</v>
      </c>
      <c r="I11" s="17">
        <v>23158</v>
      </c>
      <c r="J11" s="18">
        <v>7.1</v>
      </c>
      <c r="K11" s="18">
        <v>4.0999999999999996</v>
      </c>
      <c r="L11" s="7"/>
      <c r="M11" s="7"/>
    </row>
    <row r="12" spans="1:13" ht="26.25" customHeight="1">
      <c r="A12" s="220" t="s">
        <v>5</v>
      </c>
      <c r="B12" s="220"/>
      <c r="C12" s="17">
        <v>6448</v>
      </c>
      <c r="D12" s="18">
        <v>9.1999999999999993</v>
      </c>
      <c r="E12" s="18">
        <v>10.199999999999999</v>
      </c>
      <c r="F12" s="17">
        <v>6759</v>
      </c>
      <c r="G12" s="18">
        <v>9.6999999999999993</v>
      </c>
      <c r="H12" s="18">
        <v>10.8</v>
      </c>
      <c r="I12" s="17">
        <v>6966</v>
      </c>
      <c r="J12" s="18">
        <v>9.9</v>
      </c>
      <c r="K12" s="18">
        <v>10.7</v>
      </c>
      <c r="L12" s="7"/>
      <c r="M12" s="7"/>
    </row>
    <row r="13" spans="1:13" ht="26.25" customHeight="1">
      <c r="A13" s="220" t="s">
        <v>24</v>
      </c>
      <c r="B13" s="220"/>
      <c r="C13" s="17">
        <v>19757</v>
      </c>
      <c r="D13" s="18">
        <v>9.8000000000000007</v>
      </c>
      <c r="E13" s="18">
        <v>10</v>
      </c>
      <c r="F13" s="17">
        <v>21110</v>
      </c>
      <c r="G13" s="18">
        <v>9.6999999999999993</v>
      </c>
      <c r="H13" s="18">
        <v>10.3</v>
      </c>
      <c r="I13" s="17">
        <v>23002</v>
      </c>
      <c r="J13" s="18">
        <v>10.7</v>
      </c>
      <c r="K13" s="18">
        <v>11.1</v>
      </c>
      <c r="L13" s="7"/>
      <c r="M13" s="7"/>
    </row>
    <row r="14" spans="1:13" ht="22.5" customHeight="1">
      <c r="A14" s="225" t="s">
        <v>2</v>
      </c>
      <c r="B14" s="226"/>
      <c r="C14" s="224">
        <f>I3-1</f>
        <v>27</v>
      </c>
      <c r="D14" s="224"/>
      <c r="E14" s="224"/>
      <c r="F14" s="237">
        <f>C14-1</f>
        <v>26</v>
      </c>
      <c r="G14" s="238"/>
      <c r="H14" s="239"/>
      <c r="I14" s="7"/>
      <c r="J14" s="7"/>
      <c r="K14" s="7"/>
      <c r="L14" s="7"/>
      <c r="M14" s="7"/>
    </row>
    <row r="15" spans="1:13" ht="22.5" customHeight="1">
      <c r="A15" s="227"/>
      <c r="B15" s="228"/>
      <c r="C15" s="231" t="s">
        <v>18</v>
      </c>
      <c r="D15" s="234" t="s">
        <v>26</v>
      </c>
      <c r="E15" s="235"/>
      <c r="F15" s="231" t="s">
        <v>18</v>
      </c>
      <c r="G15" s="234" t="s">
        <v>26</v>
      </c>
      <c r="H15" s="235"/>
      <c r="I15" s="7"/>
      <c r="J15" s="7"/>
      <c r="K15" s="7"/>
      <c r="L15" s="7"/>
      <c r="M15" s="7"/>
    </row>
    <row r="16" spans="1:13" ht="22.5" customHeight="1">
      <c r="A16" s="229"/>
      <c r="B16" s="230"/>
      <c r="C16" s="232"/>
      <c r="D16" s="29" t="s">
        <v>27</v>
      </c>
      <c r="E16" s="29" t="s">
        <v>28</v>
      </c>
      <c r="F16" s="232"/>
      <c r="G16" s="38" t="s">
        <v>27</v>
      </c>
      <c r="H16" s="38" t="s">
        <v>28</v>
      </c>
      <c r="I16" s="7"/>
      <c r="J16" s="7"/>
      <c r="K16" s="7"/>
      <c r="L16" s="7"/>
      <c r="M16" s="7"/>
    </row>
    <row r="17" spans="1:13" ht="11.25" customHeight="1">
      <c r="A17" s="221" t="s">
        <v>21</v>
      </c>
      <c r="B17" s="8"/>
      <c r="C17" s="34" t="s">
        <v>19</v>
      </c>
      <c r="D17" s="34" t="s">
        <v>40</v>
      </c>
      <c r="E17" s="34" t="s">
        <v>40</v>
      </c>
      <c r="F17" s="34" t="s">
        <v>19</v>
      </c>
      <c r="G17" s="34" t="s">
        <v>40</v>
      </c>
      <c r="H17" s="34" t="s">
        <v>40</v>
      </c>
      <c r="I17" s="7"/>
      <c r="J17" s="7"/>
      <c r="K17" s="7"/>
      <c r="L17" s="7"/>
      <c r="M17" s="7"/>
    </row>
    <row r="18" spans="1:13" ht="26.25" customHeight="1">
      <c r="A18" s="222"/>
      <c r="B18" s="35" t="s">
        <v>16</v>
      </c>
      <c r="C18" s="15">
        <v>20084</v>
      </c>
      <c r="D18" s="16">
        <v>22.1</v>
      </c>
      <c r="E18" s="16">
        <v>17.7</v>
      </c>
      <c r="F18" s="15">
        <v>21402</v>
      </c>
      <c r="G18" s="16">
        <v>21.9</v>
      </c>
      <c r="H18" s="16">
        <v>17.2</v>
      </c>
      <c r="I18" s="7"/>
      <c r="J18" s="7"/>
      <c r="K18" s="7"/>
      <c r="L18" s="7"/>
      <c r="M18" s="7"/>
    </row>
    <row r="19" spans="1:13" ht="26.25" customHeight="1">
      <c r="A19" s="222"/>
      <c r="B19" s="31" t="s">
        <v>29</v>
      </c>
      <c r="C19" s="17">
        <v>1620</v>
      </c>
      <c r="D19" s="18">
        <v>2.2000000000000002</v>
      </c>
      <c r="E19" s="18">
        <v>0.9</v>
      </c>
      <c r="F19" s="17">
        <v>1566</v>
      </c>
      <c r="G19" s="18">
        <v>3.1</v>
      </c>
      <c r="H19" s="18">
        <v>0.9</v>
      </c>
      <c r="I19" s="7"/>
      <c r="J19" s="7"/>
      <c r="K19" s="7"/>
      <c r="L19" s="7"/>
      <c r="M19" s="7"/>
    </row>
    <row r="20" spans="1:13" ht="26.25" customHeight="1">
      <c r="A20" s="223"/>
      <c r="B20" s="31" t="s">
        <v>6</v>
      </c>
      <c r="C20" s="19">
        <v>21704</v>
      </c>
      <c r="D20" s="18">
        <v>13.1</v>
      </c>
      <c r="E20" s="18">
        <v>5.0999999999999996</v>
      </c>
      <c r="F20" s="19">
        <v>22968</v>
      </c>
      <c r="G20" s="18">
        <v>15.5</v>
      </c>
      <c r="H20" s="18">
        <v>5.0999999999999996</v>
      </c>
      <c r="I20" s="7"/>
      <c r="J20" s="7"/>
      <c r="K20" s="7"/>
      <c r="L20" s="7"/>
      <c r="M20" s="7"/>
    </row>
    <row r="21" spans="1:13" ht="26.25" customHeight="1">
      <c r="A21" s="220" t="s">
        <v>7</v>
      </c>
      <c r="B21" s="220"/>
      <c r="C21" s="17">
        <v>230</v>
      </c>
      <c r="D21" s="18">
        <v>2.4</v>
      </c>
      <c r="E21" s="18">
        <v>0.8</v>
      </c>
      <c r="F21" s="17">
        <v>240</v>
      </c>
      <c r="G21" s="18">
        <v>5.0999999999999996</v>
      </c>
      <c r="H21" s="18">
        <v>0.8</v>
      </c>
      <c r="I21" s="7"/>
      <c r="J21" s="7"/>
      <c r="K21" s="7"/>
      <c r="L21" s="7"/>
    </row>
    <row r="22" spans="1:13" ht="26.25" customHeight="1">
      <c r="A22" s="220" t="s">
        <v>4</v>
      </c>
      <c r="B22" s="220"/>
      <c r="C22" s="17">
        <v>22757</v>
      </c>
      <c r="D22" s="18">
        <v>7.5</v>
      </c>
      <c r="E22" s="18">
        <v>4.7</v>
      </c>
      <c r="F22" s="17">
        <v>23942</v>
      </c>
      <c r="G22" s="18">
        <v>7.9</v>
      </c>
      <c r="H22" s="18">
        <v>5.3</v>
      </c>
      <c r="I22" s="7"/>
      <c r="J22" s="7"/>
      <c r="K22" s="7"/>
      <c r="L22" s="7"/>
    </row>
    <row r="23" spans="1:13" ht="26.25" customHeight="1">
      <c r="A23" s="220" t="s">
        <v>5</v>
      </c>
      <c r="B23" s="220"/>
      <c r="C23" s="17">
        <v>7099</v>
      </c>
      <c r="D23" s="18">
        <v>10.9</v>
      </c>
      <c r="E23" s="18">
        <v>11.1</v>
      </c>
      <c r="F23" s="17">
        <v>7580</v>
      </c>
      <c r="G23" s="18">
        <v>11.7</v>
      </c>
      <c r="H23" s="18">
        <v>12</v>
      </c>
      <c r="I23" s="7"/>
      <c r="J23" s="7"/>
      <c r="K23" s="7"/>
      <c r="L23" s="7"/>
    </row>
    <row r="24" spans="1:13" ht="26.25" customHeight="1">
      <c r="A24" s="220" t="s">
        <v>24</v>
      </c>
      <c r="B24" s="220"/>
      <c r="C24" s="17">
        <v>24647</v>
      </c>
      <c r="D24" s="18">
        <v>13.8</v>
      </c>
      <c r="E24" s="18">
        <v>14.5</v>
      </c>
      <c r="F24" s="17">
        <v>26599</v>
      </c>
      <c r="G24" s="18">
        <v>13.4</v>
      </c>
      <c r="H24" s="18">
        <v>14.1</v>
      </c>
      <c r="I24" s="7"/>
      <c r="J24" s="7"/>
      <c r="K24" s="7"/>
      <c r="L24" s="7"/>
    </row>
    <row r="25" spans="1:1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spans="1:1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1:1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1:1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1:1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1:1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1:1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1:1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1:1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</sheetData>
  <sheetProtection selectLockedCells="1"/>
  <mergeCells count="28">
    <mergeCell ref="A24:B24"/>
    <mergeCell ref="A1:K1"/>
    <mergeCell ref="F15:F16"/>
    <mergeCell ref="G15:H15"/>
    <mergeCell ref="A17:A20"/>
    <mergeCell ref="A21:B21"/>
    <mergeCell ref="A22:B22"/>
    <mergeCell ref="A23:B23"/>
    <mergeCell ref="I3:K3"/>
    <mergeCell ref="F4:F5"/>
    <mergeCell ref="G4:H4"/>
    <mergeCell ref="I4:I5"/>
    <mergeCell ref="J4:K4"/>
    <mergeCell ref="A14:B16"/>
    <mergeCell ref="C14:E14"/>
    <mergeCell ref="F14:H14"/>
    <mergeCell ref="C15:C16"/>
    <mergeCell ref="D15:E15"/>
    <mergeCell ref="A10:B10"/>
    <mergeCell ref="A11:B11"/>
    <mergeCell ref="A12:B12"/>
    <mergeCell ref="A13:B13"/>
    <mergeCell ref="A6:A9"/>
    <mergeCell ref="F3:H3"/>
    <mergeCell ref="A3:B5"/>
    <mergeCell ref="C4:C5"/>
    <mergeCell ref="C3:E3"/>
    <mergeCell ref="D4:E4"/>
  </mergeCells>
  <phoneticPr fontId="2"/>
  <conditionalFormatting sqref="C7:E13">
    <cfRule type="expression" dxfId="34" priority="5">
      <formula>C7=""</formula>
    </cfRule>
  </conditionalFormatting>
  <conditionalFormatting sqref="C3:E3">
    <cfRule type="expression" dxfId="33" priority="4">
      <formula>$C$3=""</formula>
    </cfRule>
  </conditionalFormatting>
  <conditionalFormatting sqref="I7:K13">
    <cfRule type="expression" dxfId="32" priority="2">
      <formula>I7=""</formula>
    </cfRule>
  </conditionalFormatting>
  <conditionalFormatting sqref="F7:H13">
    <cfRule type="expression" dxfId="31" priority="1">
      <formula>F7=""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9" orientation="portrait" useFirstPageNumber="1" r:id="rId1"/>
  <headerFooter>
    <oddFooter>&amp;C&amp;"ＭＳ 明朝,標準"&amp;P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0"/>
  <sheetViews>
    <sheetView tabSelected="1" workbookViewId="0">
      <selection activeCell="C13" sqref="C13"/>
    </sheetView>
  </sheetViews>
  <sheetFormatPr defaultRowHeight="13.5"/>
  <cols>
    <col min="1" max="1" width="3.75" customWidth="1"/>
    <col min="2" max="2" width="13.75" customWidth="1"/>
    <col min="3" max="3" width="8.625" customWidth="1"/>
    <col min="4" max="4" width="12.5" customWidth="1"/>
    <col min="5" max="5" width="8.75" customWidth="1"/>
    <col min="6" max="6" width="12.5" customWidth="1"/>
    <col min="7" max="7" width="8.75" customWidth="1"/>
    <col min="8" max="8" width="12.5" customWidth="1"/>
  </cols>
  <sheetData>
    <row r="1" spans="1:36" ht="30" customHeight="1">
      <c r="A1" s="208" t="s">
        <v>97</v>
      </c>
      <c r="B1" s="208"/>
      <c r="C1" s="208"/>
      <c r="D1" s="208"/>
      <c r="E1" s="208"/>
      <c r="F1" s="208"/>
      <c r="G1" s="208"/>
      <c r="H1" s="209"/>
    </row>
    <row r="2" spans="1:36" ht="22.5" customHeight="1">
      <c r="A2" s="43"/>
      <c r="B2" s="43"/>
      <c r="C2" s="43"/>
      <c r="D2" s="43"/>
      <c r="E2" s="43"/>
      <c r="F2" s="43"/>
      <c r="G2" s="43"/>
      <c r="H2" s="44"/>
    </row>
    <row r="3" spans="1:36" ht="18.75" customHeight="1">
      <c r="A3" s="245" t="s">
        <v>98</v>
      </c>
      <c r="B3" s="245"/>
      <c r="C3" s="245"/>
      <c r="D3" s="245"/>
      <c r="E3" s="245"/>
      <c r="F3" s="245"/>
      <c r="G3" s="245"/>
      <c r="H3" s="245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1:36" ht="7.5" customHeight="1">
      <c r="A4" s="13"/>
      <c r="B4" s="13"/>
      <c r="C4" s="13"/>
      <c r="D4" s="13"/>
      <c r="E4" s="13"/>
      <c r="F4" s="13"/>
      <c r="G4" s="13"/>
      <c r="H4" s="1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</row>
    <row r="5" spans="1:36" ht="18.75" customHeight="1">
      <c r="A5" s="240" t="s">
        <v>2</v>
      </c>
      <c r="B5" s="241"/>
      <c r="C5" s="233">
        <v>30</v>
      </c>
      <c r="D5" s="233"/>
      <c r="E5" s="224">
        <f>C5-1</f>
        <v>29</v>
      </c>
      <c r="F5" s="224"/>
      <c r="G5" s="224">
        <f>E5-1</f>
        <v>28</v>
      </c>
      <c r="H5" s="224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spans="1:36" ht="18.75" customHeight="1">
      <c r="A6" s="242"/>
      <c r="B6" s="243"/>
      <c r="C6" s="46" t="s">
        <v>30</v>
      </c>
      <c r="D6" s="46" t="s">
        <v>17</v>
      </c>
      <c r="E6" s="46" t="s">
        <v>30</v>
      </c>
      <c r="F6" s="46" t="s">
        <v>17</v>
      </c>
      <c r="G6" s="46" t="s">
        <v>30</v>
      </c>
      <c r="H6" s="46" t="s">
        <v>17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7" spans="1:36" ht="11.25" customHeight="1">
      <c r="A7" s="246" t="s">
        <v>53</v>
      </c>
      <c r="B7" s="8"/>
      <c r="C7" s="9" t="s">
        <v>1</v>
      </c>
      <c r="D7" s="9" t="s">
        <v>3</v>
      </c>
      <c r="E7" s="9" t="s">
        <v>1</v>
      </c>
      <c r="F7" s="9" t="s">
        <v>3</v>
      </c>
      <c r="G7" s="9" t="s">
        <v>1</v>
      </c>
      <c r="H7" s="9" t="s">
        <v>3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</row>
    <row r="8" spans="1:36" ht="18.75" customHeight="1">
      <c r="A8" s="247"/>
      <c r="B8" s="30" t="s">
        <v>21</v>
      </c>
      <c r="C8" s="128">
        <v>517</v>
      </c>
      <c r="D8" s="128">
        <v>42111690</v>
      </c>
      <c r="E8" s="128">
        <v>699</v>
      </c>
      <c r="F8" s="128">
        <v>57376403</v>
      </c>
      <c r="G8" s="128">
        <v>960</v>
      </c>
      <c r="H8" s="128">
        <v>73134820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</row>
    <row r="9" spans="1:36" ht="18.75" customHeight="1">
      <c r="A9" s="247"/>
      <c r="B9" s="41" t="s">
        <v>7</v>
      </c>
      <c r="C9" s="129">
        <v>25</v>
      </c>
      <c r="D9" s="129">
        <v>1880500</v>
      </c>
      <c r="E9" s="129">
        <v>25</v>
      </c>
      <c r="F9" s="129">
        <v>1520680</v>
      </c>
      <c r="G9" s="129">
        <v>40</v>
      </c>
      <c r="H9" s="129">
        <v>3163882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</row>
    <row r="10" spans="1:36" ht="18.75" customHeight="1">
      <c r="A10" s="247"/>
      <c r="B10" s="41" t="s">
        <v>4</v>
      </c>
      <c r="C10" s="129">
        <v>724</v>
      </c>
      <c r="D10" s="129">
        <v>57189233</v>
      </c>
      <c r="E10" s="129">
        <v>896</v>
      </c>
      <c r="F10" s="129">
        <v>61326742</v>
      </c>
      <c r="G10" s="129">
        <v>819</v>
      </c>
      <c r="H10" s="129">
        <v>69322755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</row>
    <row r="11" spans="1:36" ht="18.75" customHeight="1">
      <c r="A11" s="247"/>
      <c r="B11" s="41" t="s">
        <v>5</v>
      </c>
      <c r="C11" s="129">
        <v>237</v>
      </c>
      <c r="D11" s="129">
        <v>1410500</v>
      </c>
      <c r="E11" s="129">
        <v>342</v>
      </c>
      <c r="F11" s="129">
        <v>2396100</v>
      </c>
      <c r="G11" s="129">
        <v>447</v>
      </c>
      <c r="H11" s="129">
        <v>3001661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</row>
    <row r="12" spans="1:36" ht="18.75" customHeight="1">
      <c r="A12" s="248"/>
      <c r="B12" s="45" t="s">
        <v>96</v>
      </c>
      <c r="C12" s="130">
        <f t="shared" ref="C12:D12" si="0">SUM(C8:C11)</f>
        <v>1503</v>
      </c>
      <c r="D12" s="130">
        <f t="shared" si="0"/>
        <v>102591923</v>
      </c>
      <c r="E12" s="130">
        <v>1962</v>
      </c>
      <c r="F12" s="130">
        <v>122619925</v>
      </c>
      <c r="G12" s="130">
        <v>2266</v>
      </c>
      <c r="H12" s="130">
        <v>148623118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</row>
    <row r="13" spans="1:36" ht="18.75" customHeight="1" thickBot="1">
      <c r="A13" s="220" t="s">
        <v>31</v>
      </c>
      <c r="B13" s="220"/>
      <c r="C13" s="129">
        <v>600</v>
      </c>
      <c r="D13" s="129">
        <v>34134712</v>
      </c>
      <c r="E13" s="129">
        <v>900</v>
      </c>
      <c r="F13" s="129">
        <v>65556954</v>
      </c>
      <c r="G13" s="129">
        <v>1207</v>
      </c>
      <c r="H13" s="129">
        <v>98462505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</row>
    <row r="14" spans="1:36" ht="18.75" customHeight="1" thickTop="1">
      <c r="A14" s="249" t="s">
        <v>8</v>
      </c>
      <c r="B14" s="250"/>
      <c r="C14" s="131">
        <f t="shared" ref="C14:D14" si="1">SUM(C12:C13)</f>
        <v>2103</v>
      </c>
      <c r="D14" s="131">
        <f t="shared" si="1"/>
        <v>136726635</v>
      </c>
      <c r="E14" s="131">
        <v>2862</v>
      </c>
      <c r="F14" s="131">
        <v>188176879</v>
      </c>
      <c r="G14" s="131">
        <v>3473</v>
      </c>
      <c r="H14" s="131">
        <v>247085623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</row>
    <row r="15" spans="1:36" ht="18.75" customHeight="1">
      <c r="A15" s="251" t="s">
        <v>99</v>
      </c>
      <c r="B15" s="251"/>
      <c r="C15" s="251"/>
      <c r="D15" s="251"/>
      <c r="E15" s="251"/>
      <c r="F15" s="251"/>
      <c r="G15" s="251"/>
      <c r="H15" s="251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36" ht="22.5" customHeight="1">
      <c r="A16" s="13"/>
      <c r="B16" s="13"/>
      <c r="C16" s="13"/>
      <c r="D16" s="13"/>
      <c r="E16" s="13"/>
      <c r="F16" s="13"/>
      <c r="G16" s="13"/>
      <c r="H16" s="13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ht="14.25">
      <c r="A17" s="245" t="s">
        <v>100</v>
      </c>
      <c r="B17" s="245"/>
      <c r="C17" s="245"/>
      <c r="D17" s="245"/>
      <c r="E17" s="245"/>
      <c r="F17" s="245"/>
      <c r="G17" s="245"/>
      <c r="H17" s="24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36" ht="7.5" customHeight="1">
      <c r="A18" s="13"/>
      <c r="B18" s="13"/>
      <c r="C18" s="13"/>
      <c r="D18" s="13"/>
      <c r="E18" s="13"/>
      <c r="F18" s="13"/>
      <c r="G18" s="13"/>
      <c r="H18" s="13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spans="1:36" ht="18.75" customHeight="1">
      <c r="A19" s="240" t="s">
        <v>2</v>
      </c>
      <c r="B19" s="241"/>
      <c r="C19" s="244">
        <f>C5</f>
        <v>30</v>
      </c>
      <c r="D19" s="244"/>
      <c r="E19" s="244">
        <f>C19-1</f>
        <v>29</v>
      </c>
      <c r="F19" s="244"/>
      <c r="G19" s="244">
        <f>E19-1</f>
        <v>28</v>
      </c>
      <c r="H19" s="244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ht="18.75" customHeight="1">
      <c r="A20" s="242"/>
      <c r="B20" s="243"/>
      <c r="C20" s="42" t="s">
        <v>30</v>
      </c>
      <c r="D20" s="42" t="s">
        <v>17</v>
      </c>
      <c r="E20" s="42" t="s">
        <v>30</v>
      </c>
      <c r="F20" s="42" t="s">
        <v>17</v>
      </c>
      <c r="G20" s="42" t="s">
        <v>30</v>
      </c>
      <c r="H20" s="42" t="s">
        <v>17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ht="11.25" customHeight="1">
      <c r="A21" s="246" t="s">
        <v>53</v>
      </c>
      <c r="B21" s="8"/>
      <c r="C21" s="9" t="s">
        <v>1</v>
      </c>
      <c r="D21" s="9" t="s">
        <v>3</v>
      </c>
      <c r="E21" s="9" t="s">
        <v>1</v>
      </c>
      <c r="F21" s="9" t="s">
        <v>3</v>
      </c>
      <c r="G21" s="9" t="s">
        <v>1</v>
      </c>
      <c r="H21" s="9" t="s">
        <v>3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</row>
    <row r="22" spans="1:36" ht="18.75" customHeight="1">
      <c r="A22" s="247"/>
      <c r="B22" s="30" t="s">
        <v>21</v>
      </c>
      <c r="C22" s="128">
        <v>306</v>
      </c>
      <c r="D22" s="128">
        <v>28863146</v>
      </c>
      <c r="E22" s="128">
        <v>271</v>
      </c>
      <c r="F22" s="128">
        <v>24380235</v>
      </c>
      <c r="G22" s="128">
        <v>228</v>
      </c>
      <c r="H22" s="128">
        <v>16300836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  <row r="23" spans="1:36" ht="18.75" customHeight="1">
      <c r="A23" s="247"/>
      <c r="B23" s="41" t="s">
        <v>7</v>
      </c>
      <c r="C23" s="129">
        <v>30</v>
      </c>
      <c r="D23" s="129">
        <v>2062311</v>
      </c>
      <c r="E23" s="129">
        <v>13</v>
      </c>
      <c r="F23" s="129">
        <v>1184280</v>
      </c>
      <c r="G23" s="129">
        <v>10</v>
      </c>
      <c r="H23" s="129">
        <v>541876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spans="1:36" ht="18.75" customHeight="1">
      <c r="A24" s="247"/>
      <c r="B24" s="41" t="s">
        <v>4</v>
      </c>
      <c r="C24" s="129">
        <v>616</v>
      </c>
      <c r="D24" s="129">
        <v>74034260</v>
      </c>
      <c r="E24" s="129">
        <v>218</v>
      </c>
      <c r="F24" s="129">
        <v>34877368</v>
      </c>
      <c r="G24" s="129">
        <v>340</v>
      </c>
      <c r="H24" s="129">
        <v>28498055</v>
      </c>
      <c r="I24" s="7"/>
      <c r="J24" s="7"/>
      <c r="K24" s="7"/>
      <c r="L24" s="7"/>
    </row>
    <row r="25" spans="1:36" ht="18.75" customHeight="1">
      <c r="A25" s="247"/>
      <c r="B25" s="41" t="s">
        <v>5</v>
      </c>
      <c r="C25" s="129">
        <v>166</v>
      </c>
      <c r="D25" s="129">
        <v>1278200</v>
      </c>
      <c r="E25" s="129">
        <v>186</v>
      </c>
      <c r="F25" s="129">
        <v>1483100</v>
      </c>
      <c r="G25" s="129">
        <v>272</v>
      </c>
      <c r="H25" s="129">
        <v>2190600</v>
      </c>
      <c r="I25" s="7"/>
      <c r="J25" s="7"/>
      <c r="K25" s="7"/>
      <c r="L25" s="7"/>
    </row>
    <row r="26" spans="1:36" ht="18.75" customHeight="1">
      <c r="A26" s="248"/>
      <c r="B26" s="45" t="s">
        <v>96</v>
      </c>
      <c r="C26" s="130">
        <f t="shared" ref="C26:D26" si="2">SUM(C22:C25)</f>
        <v>1118</v>
      </c>
      <c r="D26" s="130">
        <f t="shared" si="2"/>
        <v>106237917</v>
      </c>
      <c r="E26" s="130">
        <v>688</v>
      </c>
      <c r="F26" s="130">
        <v>61924983</v>
      </c>
      <c r="G26" s="130">
        <v>850</v>
      </c>
      <c r="H26" s="130">
        <v>47531367</v>
      </c>
      <c r="I26" s="7"/>
      <c r="J26" s="7"/>
      <c r="K26" s="7"/>
      <c r="L26" s="7"/>
    </row>
    <row r="27" spans="1:36" ht="18.75" customHeight="1" thickBot="1">
      <c r="A27" s="220" t="s">
        <v>31</v>
      </c>
      <c r="B27" s="220"/>
      <c r="C27" s="129">
        <v>483</v>
      </c>
      <c r="D27" s="129">
        <v>45172166</v>
      </c>
      <c r="E27" s="129">
        <v>388</v>
      </c>
      <c r="F27" s="129">
        <v>33308412</v>
      </c>
      <c r="G27" s="129">
        <v>370</v>
      </c>
      <c r="H27" s="129">
        <v>32982895</v>
      </c>
      <c r="I27" s="7"/>
      <c r="J27" s="7"/>
      <c r="K27" s="7"/>
      <c r="L27" s="7"/>
    </row>
    <row r="28" spans="1:36" ht="18.75" customHeight="1" thickTop="1">
      <c r="A28" s="249" t="s">
        <v>8</v>
      </c>
      <c r="B28" s="250"/>
      <c r="C28" s="131">
        <f t="shared" ref="C28:D28" si="3">SUM(C26:C27)</f>
        <v>1601</v>
      </c>
      <c r="D28" s="131">
        <f t="shared" si="3"/>
        <v>151410083</v>
      </c>
      <c r="E28" s="131">
        <v>1076</v>
      </c>
      <c r="F28" s="131">
        <v>95233395</v>
      </c>
      <c r="G28" s="131">
        <v>1220</v>
      </c>
      <c r="H28" s="131">
        <v>80514262</v>
      </c>
      <c r="I28" s="7"/>
      <c r="J28" s="7"/>
      <c r="K28" s="7"/>
      <c r="L28" s="7"/>
    </row>
    <row r="29" spans="1:36" ht="18.75" customHeight="1">
      <c r="A29" s="251" t="str">
        <f>A15</f>
        <v>（注）市税計には、個人県民税分を含む。</v>
      </c>
      <c r="B29" s="251"/>
      <c r="C29" s="251"/>
      <c r="D29" s="251"/>
      <c r="E29" s="251"/>
      <c r="F29" s="251"/>
      <c r="G29" s="251"/>
      <c r="H29" s="251"/>
      <c r="I29" s="7"/>
      <c r="J29" s="7"/>
      <c r="K29" s="7"/>
      <c r="L29" s="7"/>
    </row>
    <row r="30" spans="1:36" ht="22.5" customHeight="1">
      <c r="A30" s="13"/>
      <c r="B30" s="13"/>
      <c r="C30" s="13"/>
      <c r="D30" s="13"/>
      <c r="E30" s="13"/>
      <c r="F30" s="13"/>
      <c r="G30" s="13"/>
      <c r="H30" s="13"/>
      <c r="I30" s="7"/>
      <c r="J30" s="7"/>
      <c r="K30" s="7"/>
      <c r="L30" s="7"/>
    </row>
    <row r="31" spans="1:36" ht="18.75" customHeight="1">
      <c r="A31" s="245" t="s">
        <v>101</v>
      </c>
      <c r="B31" s="245"/>
      <c r="C31" s="245"/>
      <c r="D31" s="245"/>
      <c r="E31" s="245"/>
      <c r="F31" s="245"/>
      <c r="G31" s="245"/>
      <c r="H31" s="245"/>
      <c r="I31" s="7"/>
      <c r="J31" s="7"/>
      <c r="K31" s="7"/>
      <c r="L31" s="7"/>
    </row>
    <row r="32" spans="1:36" ht="7.5" customHeight="1">
      <c r="A32" s="13"/>
      <c r="B32" s="13"/>
      <c r="C32" s="13"/>
      <c r="D32" s="13"/>
      <c r="E32" s="13"/>
      <c r="F32" s="13"/>
      <c r="G32" s="13"/>
      <c r="H32" s="13"/>
      <c r="I32" s="7"/>
      <c r="J32" s="7"/>
      <c r="K32" s="7"/>
      <c r="L32" s="7"/>
    </row>
    <row r="33" spans="1:12" ht="18.75" customHeight="1">
      <c r="A33" s="240" t="s">
        <v>2</v>
      </c>
      <c r="B33" s="241"/>
      <c r="C33" s="244">
        <f>C19</f>
        <v>30</v>
      </c>
      <c r="D33" s="244"/>
      <c r="E33" s="244">
        <f>C33-1</f>
        <v>29</v>
      </c>
      <c r="F33" s="244"/>
      <c r="G33" s="244">
        <f>E33-1</f>
        <v>28</v>
      </c>
      <c r="H33" s="244"/>
      <c r="I33" s="7"/>
      <c r="J33" s="7"/>
      <c r="K33" s="7"/>
      <c r="L33" s="7"/>
    </row>
    <row r="34" spans="1:12" ht="18.75" customHeight="1">
      <c r="A34" s="242"/>
      <c r="B34" s="243"/>
      <c r="C34" s="46" t="s">
        <v>30</v>
      </c>
      <c r="D34" s="46" t="s">
        <v>17</v>
      </c>
      <c r="E34" s="46" t="s">
        <v>30</v>
      </c>
      <c r="F34" s="46" t="s">
        <v>17</v>
      </c>
      <c r="G34" s="46" t="s">
        <v>30</v>
      </c>
      <c r="H34" s="46" t="s">
        <v>17</v>
      </c>
      <c r="I34" s="7"/>
      <c r="J34" s="7"/>
      <c r="K34" s="7"/>
      <c r="L34" s="7"/>
    </row>
    <row r="35" spans="1:12" ht="11.25" customHeight="1">
      <c r="A35" s="246" t="s">
        <v>53</v>
      </c>
      <c r="B35" s="8"/>
      <c r="C35" s="9" t="s">
        <v>1</v>
      </c>
      <c r="D35" s="9" t="s">
        <v>3</v>
      </c>
      <c r="E35" s="9" t="s">
        <v>1</v>
      </c>
      <c r="F35" s="9" t="s">
        <v>3</v>
      </c>
      <c r="G35" s="9" t="s">
        <v>1</v>
      </c>
      <c r="H35" s="9" t="s">
        <v>3</v>
      </c>
      <c r="I35" s="7"/>
      <c r="J35" s="7"/>
      <c r="K35" s="7"/>
      <c r="L35" s="7"/>
    </row>
    <row r="36" spans="1:12" ht="18.75" customHeight="1">
      <c r="A36" s="247"/>
      <c r="B36" s="30" t="s">
        <v>21</v>
      </c>
      <c r="C36" s="128">
        <v>339</v>
      </c>
      <c r="D36" s="128">
        <v>25084384</v>
      </c>
      <c r="E36" s="128">
        <v>360</v>
      </c>
      <c r="F36" s="128">
        <v>27462676</v>
      </c>
      <c r="G36" s="128">
        <v>348</v>
      </c>
      <c r="H36" s="128">
        <v>36923718</v>
      </c>
      <c r="I36" s="7"/>
      <c r="J36" s="7"/>
      <c r="K36" s="7"/>
      <c r="L36" s="7"/>
    </row>
    <row r="37" spans="1:12" ht="18.75" customHeight="1">
      <c r="A37" s="247"/>
      <c r="B37" s="41" t="s">
        <v>7</v>
      </c>
      <c r="C37" s="129">
        <v>9</v>
      </c>
      <c r="D37" s="129">
        <v>1010000</v>
      </c>
      <c r="E37" s="129">
        <v>8</v>
      </c>
      <c r="F37" s="129">
        <v>812400</v>
      </c>
      <c r="G37" s="129">
        <v>7</v>
      </c>
      <c r="H37" s="129">
        <v>350000</v>
      </c>
      <c r="I37" s="7"/>
      <c r="J37" s="7"/>
      <c r="K37" s="7"/>
      <c r="L37" s="7"/>
    </row>
    <row r="38" spans="1:12" ht="18.75" customHeight="1">
      <c r="A38" s="247"/>
      <c r="B38" s="41" t="s">
        <v>4</v>
      </c>
      <c r="C38" s="129">
        <v>405</v>
      </c>
      <c r="D38" s="129">
        <v>38209468</v>
      </c>
      <c r="E38" s="129">
        <v>345</v>
      </c>
      <c r="F38" s="129">
        <v>25365321</v>
      </c>
      <c r="G38" s="129">
        <v>287</v>
      </c>
      <c r="H38" s="129">
        <v>33276188</v>
      </c>
      <c r="I38" s="7"/>
      <c r="J38" s="7"/>
      <c r="K38" s="7"/>
      <c r="L38" s="7"/>
    </row>
    <row r="39" spans="1:12" ht="18.75" customHeight="1">
      <c r="A39" s="247"/>
      <c r="B39" s="41" t="s">
        <v>5</v>
      </c>
      <c r="C39" s="129">
        <v>245</v>
      </c>
      <c r="D39" s="129">
        <v>1845200</v>
      </c>
      <c r="E39" s="129">
        <v>247</v>
      </c>
      <c r="F39" s="129">
        <v>1793600</v>
      </c>
      <c r="G39" s="129">
        <v>109</v>
      </c>
      <c r="H39" s="129">
        <v>687900</v>
      </c>
      <c r="I39" s="7"/>
      <c r="J39" s="7"/>
      <c r="K39" s="7"/>
      <c r="L39" s="7"/>
    </row>
    <row r="40" spans="1:12" ht="18.75" customHeight="1">
      <c r="A40" s="248"/>
      <c r="B40" s="45" t="s">
        <v>96</v>
      </c>
      <c r="C40" s="130">
        <v>998</v>
      </c>
      <c r="D40" s="130">
        <v>66149052</v>
      </c>
      <c r="E40" s="130">
        <v>960</v>
      </c>
      <c r="F40" s="130">
        <v>55433997</v>
      </c>
      <c r="G40" s="130">
        <v>751</v>
      </c>
      <c r="H40" s="130">
        <v>71237806</v>
      </c>
      <c r="I40" s="7"/>
      <c r="J40" s="7"/>
      <c r="K40" s="7"/>
      <c r="L40" s="7"/>
    </row>
    <row r="41" spans="1:12" ht="18.75" customHeight="1" thickBot="1">
      <c r="A41" s="220" t="s">
        <v>31</v>
      </c>
      <c r="B41" s="220"/>
      <c r="C41" s="129">
        <v>611</v>
      </c>
      <c r="D41" s="129">
        <v>48161013</v>
      </c>
      <c r="E41" s="129">
        <v>594</v>
      </c>
      <c r="F41" s="129">
        <v>51332709</v>
      </c>
      <c r="G41" s="129">
        <v>489</v>
      </c>
      <c r="H41" s="129">
        <v>44757109</v>
      </c>
      <c r="I41" s="7"/>
      <c r="J41" s="7"/>
      <c r="K41" s="7"/>
      <c r="L41" s="7"/>
    </row>
    <row r="42" spans="1:12" ht="18.75" customHeight="1" thickTop="1">
      <c r="A42" s="249" t="s">
        <v>8</v>
      </c>
      <c r="B42" s="250"/>
      <c r="C42" s="131">
        <v>1609</v>
      </c>
      <c r="D42" s="131">
        <v>114310065</v>
      </c>
      <c r="E42" s="131">
        <v>1554</v>
      </c>
      <c r="F42" s="131">
        <v>106766706</v>
      </c>
      <c r="G42" s="131">
        <v>1240</v>
      </c>
      <c r="H42" s="131">
        <v>115994915</v>
      </c>
      <c r="I42" s="7"/>
      <c r="J42" s="7"/>
      <c r="K42" s="7"/>
      <c r="L42" s="7"/>
    </row>
    <row r="43" spans="1:12" ht="18.75" customHeight="1">
      <c r="A43" s="251" t="str">
        <f>A29</f>
        <v>（注）市税計には、個人県民税分を含む。</v>
      </c>
      <c r="B43" s="251"/>
      <c r="C43" s="251"/>
      <c r="D43" s="251"/>
      <c r="E43" s="251"/>
      <c r="F43" s="251"/>
      <c r="G43" s="251"/>
      <c r="H43" s="251"/>
      <c r="I43" s="7"/>
      <c r="J43" s="7"/>
      <c r="K43" s="7"/>
      <c r="L43" s="7"/>
    </row>
    <row r="44" spans="1:1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1:1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</sheetData>
  <mergeCells count="28">
    <mergeCell ref="A35:A40"/>
    <mergeCell ref="A41:B41"/>
    <mergeCell ref="A42:B42"/>
    <mergeCell ref="A43:H43"/>
    <mergeCell ref="A21:A26"/>
    <mergeCell ref="A27:B27"/>
    <mergeCell ref="A28:B28"/>
    <mergeCell ref="A29:H29"/>
    <mergeCell ref="A31:H31"/>
    <mergeCell ref="A33:B34"/>
    <mergeCell ref="C33:D33"/>
    <mergeCell ref="E33:F33"/>
    <mergeCell ref="G33:H33"/>
    <mergeCell ref="A19:B20"/>
    <mergeCell ref="C19:D19"/>
    <mergeCell ref="E19:F19"/>
    <mergeCell ref="G19:H19"/>
    <mergeCell ref="A1:H1"/>
    <mergeCell ref="A3:H3"/>
    <mergeCell ref="A5:B6"/>
    <mergeCell ref="C5:D5"/>
    <mergeCell ref="E5:F5"/>
    <mergeCell ref="G5:H5"/>
    <mergeCell ref="A7:A12"/>
    <mergeCell ref="A13:B13"/>
    <mergeCell ref="A14:B14"/>
    <mergeCell ref="A15:H15"/>
    <mergeCell ref="A17:H17"/>
  </mergeCells>
  <phoneticPr fontId="2"/>
  <conditionalFormatting sqref="C5:D5">
    <cfRule type="expression" dxfId="30" priority="14">
      <formula>$C$5=""</formula>
    </cfRule>
  </conditionalFormatting>
  <conditionalFormatting sqref="C8:D11">
    <cfRule type="expression" dxfId="29" priority="13">
      <formula>C8=""</formula>
    </cfRule>
  </conditionalFormatting>
  <conditionalFormatting sqref="C13:G13">
    <cfRule type="expression" dxfId="28" priority="12">
      <formula>C13=""</formula>
    </cfRule>
  </conditionalFormatting>
  <conditionalFormatting sqref="C19:D19">
    <cfRule type="expression" dxfId="27" priority="11">
      <formula>$C$19=""</formula>
    </cfRule>
  </conditionalFormatting>
  <conditionalFormatting sqref="C22:D25">
    <cfRule type="expression" dxfId="26" priority="10">
      <formula>C22=""</formula>
    </cfRule>
  </conditionalFormatting>
  <conditionalFormatting sqref="C27:D27">
    <cfRule type="expression" dxfId="25" priority="9">
      <formula>C27=""</formula>
    </cfRule>
  </conditionalFormatting>
  <conditionalFormatting sqref="C33:D33">
    <cfRule type="expression" dxfId="24" priority="8">
      <formula>$C$19=""</formula>
    </cfRule>
  </conditionalFormatting>
  <conditionalFormatting sqref="C36:D39">
    <cfRule type="expression" dxfId="23" priority="7">
      <formula>C36=""</formula>
    </cfRule>
  </conditionalFormatting>
  <conditionalFormatting sqref="C41:D41">
    <cfRule type="expression" dxfId="22" priority="6">
      <formula>C41=""</formula>
    </cfRule>
  </conditionalFormatting>
  <conditionalFormatting sqref="E8:F11">
    <cfRule type="expression" dxfId="21" priority="5">
      <formula>E8=""</formula>
    </cfRule>
  </conditionalFormatting>
  <conditionalFormatting sqref="E22:F25">
    <cfRule type="expression" dxfId="20" priority="4">
      <formula>E22=""</formula>
    </cfRule>
  </conditionalFormatting>
  <conditionalFormatting sqref="E27:F27">
    <cfRule type="expression" dxfId="19" priority="3">
      <formula>E27=""</formula>
    </cfRule>
  </conditionalFormatting>
  <conditionalFormatting sqref="E36:F39">
    <cfRule type="expression" dxfId="18" priority="2">
      <formula>E36=""</formula>
    </cfRule>
  </conditionalFormatting>
  <conditionalFormatting sqref="E41:F41">
    <cfRule type="expression" dxfId="17" priority="1">
      <formula>E41=""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40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"/>
  <sheetViews>
    <sheetView showGridLines="0" view="pageBreakPreview" topLeftCell="A13" zoomScale="115" zoomScaleNormal="100" zoomScaleSheetLayoutView="115" workbookViewId="0">
      <selection activeCell="L22" sqref="L22"/>
    </sheetView>
  </sheetViews>
  <sheetFormatPr defaultRowHeight="13.5"/>
  <cols>
    <col min="1" max="1" width="3.75" style="7" customWidth="1"/>
    <col min="2" max="2" width="10.25" style="7" customWidth="1"/>
    <col min="3" max="3" width="5.375" style="7" customWidth="1"/>
    <col min="4" max="4" width="10" style="7" customWidth="1"/>
    <col min="5" max="5" width="5.375" style="7" customWidth="1"/>
    <col min="6" max="6" width="10" style="7" customWidth="1"/>
    <col min="7" max="7" width="5.375" style="7" customWidth="1"/>
    <col min="8" max="8" width="10" style="7" customWidth="1"/>
    <col min="9" max="9" width="5" style="7" customWidth="1"/>
    <col min="10" max="10" width="8.75" style="7" customWidth="1"/>
    <col min="11" max="11" width="5.375" style="7" customWidth="1"/>
    <col min="12" max="12" width="10" style="7" customWidth="1"/>
    <col min="13" max="13" width="3.75" style="7" customWidth="1"/>
    <col min="14" max="14" width="10.25" style="7" customWidth="1"/>
    <col min="15" max="15" width="5.375" style="7" customWidth="1"/>
    <col min="16" max="16" width="10" style="7" customWidth="1"/>
    <col min="17" max="17" width="5.375" style="7" customWidth="1"/>
    <col min="18" max="18" width="10" style="7" customWidth="1"/>
    <col min="19" max="19" width="5.375" style="7" customWidth="1"/>
    <col min="20" max="20" width="10" style="7" customWidth="1"/>
    <col min="21" max="21" width="5" style="7" customWidth="1"/>
    <col min="22" max="22" width="8.75" style="7" customWidth="1"/>
    <col min="23" max="23" width="5.375" style="7" customWidth="1"/>
    <col min="24" max="24" width="10" style="7" customWidth="1"/>
    <col min="25" max="25" width="3.75" style="7" customWidth="1"/>
    <col min="26" max="26" width="10.25" style="7" customWidth="1"/>
    <col min="27" max="27" width="5.375" style="7" customWidth="1"/>
    <col min="28" max="28" width="10" style="7" customWidth="1"/>
    <col min="29" max="29" width="5.375" style="7" customWidth="1"/>
    <col min="30" max="30" width="10" style="7" customWidth="1"/>
    <col min="31" max="31" width="5.375" style="7" customWidth="1"/>
    <col min="32" max="32" width="10" style="7" customWidth="1"/>
    <col min="33" max="33" width="5" style="7" customWidth="1"/>
    <col min="34" max="34" width="8.75" style="7" customWidth="1"/>
    <col min="35" max="35" width="5.375" style="7" customWidth="1"/>
    <col min="36" max="36" width="10" style="7" customWidth="1"/>
    <col min="37" max="37" width="9" style="7" customWidth="1"/>
    <col min="38" max="16384" width="9" style="7"/>
  </cols>
  <sheetData>
    <row r="1" spans="1:36" ht="30" customHeight="1">
      <c r="A1" s="208" t="s">
        <v>102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</row>
    <row r="2" spans="1:36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</row>
    <row r="3" spans="1:36" ht="22.5" customHeight="1">
      <c r="A3" s="240" t="s">
        <v>2</v>
      </c>
      <c r="B3" s="241"/>
      <c r="C3" s="262">
        <v>30</v>
      </c>
      <c r="D3" s="263"/>
      <c r="E3" s="263"/>
      <c r="F3" s="263"/>
      <c r="G3" s="263"/>
      <c r="H3" s="263"/>
      <c r="I3" s="263"/>
      <c r="J3" s="263"/>
      <c r="K3" s="263"/>
      <c r="L3" s="264"/>
      <c r="M3" s="240" t="s">
        <v>2</v>
      </c>
      <c r="N3" s="241"/>
      <c r="O3" s="262">
        <v>29</v>
      </c>
      <c r="P3" s="263"/>
      <c r="Q3" s="263"/>
      <c r="R3" s="263"/>
      <c r="S3" s="263"/>
      <c r="T3" s="263"/>
      <c r="U3" s="263"/>
      <c r="V3" s="263"/>
      <c r="W3" s="263"/>
      <c r="X3" s="264"/>
      <c r="Y3" s="240" t="s">
        <v>2</v>
      </c>
      <c r="Z3" s="241"/>
      <c r="AA3" s="265">
        <f>O3-1</f>
        <v>28</v>
      </c>
      <c r="AB3" s="266"/>
      <c r="AC3" s="266"/>
      <c r="AD3" s="266"/>
      <c r="AE3" s="266"/>
      <c r="AF3" s="266"/>
      <c r="AG3" s="266"/>
      <c r="AH3" s="266"/>
      <c r="AI3" s="266"/>
      <c r="AJ3" s="267"/>
    </row>
    <row r="4" spans="1:36" ht="22.5" customHeight="1">
      <c r="A4" s="260"/>
      <c r="B4" s="261"/>
      <c r="C4" s="254" t="s">
        <v>103</v>
      </c>
      <c r="D4" s="255"/>
      <c r="E4" s="240" t="s">
        <v>104</v>
      </c>
      <c r="F4" s="241"/>
      <c r="G4" s="240" t="s">
        <v>105</v>
      </c>
      <c r="H4" s="258"/>
      <c r="I4" s="132"/>
      <c r="J4" s="133"/>
      <c r="K4" s="254" t="s">
        <v>106</v>
      </c>
      <c r="L4" s="255"/>
      <c r="M4" s="260"/>
      <c r="N4" s="261"/>
      <c r="O4" s="254" t="s">
        <v>103</v>
      </c>
      <c r="P4" s="255"/>
      <c r="Q4" s="240" t="s">
        <v>104</v>
      </c>
      <c r="R4" s="241"/>
      <c r="S4" s="240" t="s">
        <v>105</v>
      </c>
      <c r="T4" s="258"/>
      <c r="U4" s="132"/>
      <c r="V4" s="133"/>
      <c r="W4" s="254" t="s">
        <v>106</v>
      </c>
      <c r="X4" s="255"/>
      <c r="Y4" s="260"/>
      <c r="Z4" s="261"/>
      <c r="AA4" s="254" t="s">
        <v>103</v>
      </c>
      <c r="AB4" s="255"/>
      <c r="AC4" s="240" t="s">
        <v>104</v>
      </c>
      <c r="AD4" s="241"/>
      <c r="AE4" s="240" t="s">
        <v>105</v>
      </c>
      <c r="AF4" s="258"/>
      <c r="AG4" s="132"/>
      <c r="AH4" s="133"/>
      <c r="AI4" s="254" t="s">
        <v>106</v>
      </c>
      <c r="AJ4" s="255"/>
    </row>
    <row r="5" spans="1:36" ht="22.5" customHeight="1">
      <c r="A5" s="260"/>
      <c r="B5" s="261"/>
      <c r="C5" s="256"/>
      <c r="D5" s="257"/>
      <c r="E5" s="242"/>
      <c r="F5" s="243"/>
      <c r="G5" s="242"/>
      <c r="H5" s="259"/>
      <c r="I5" s="252" t="s">
        <v>107</v>
      </c>
      <c r="J5" s="253"/>
      <c r="K5" s="256"/>
      <c r="L5" s="257"/>
      <c r="M5" s="260"/>
      <c r="N5" s="261"/>
      <c r="O5" s="256"/>
      <c r="P5" s="257"/>
      <c r="Q5" s="242"/>
      <c r="R5" s="243"/>
      <c r="S5" s="242"/>
      <c r="T5" s="259"/>
      <c r="U5" s="252" t="s">
        <v>107</v>
      </c>
      <c r="V5" s="253"/>
      <c r="W5" s="256"/>
      <c r="X5" s="257"/>
      <c r="Y5" s="260"/>
      <c r="Z5" s="261"/>
      <c r="AA5" s="256"/>
      <c r="AB5" s="257"/>
      <c r="AC5" s="242"/>
      <c r="AD5" s="243"/>
      <c r="AE5" s="242"/>
      <c r="AF5" s="259"/>
      <c r="AG5" s="252" t="s">
        <v>107</v>
      </c>
      <c r="AH5" s="253"/>
      <c r="AI5" s="256"/>
      <c r="AJ5" s="257"/>
    </row>
    <row r="6" spans="1:36" ht="22.5" customHeight="1">
      <c r="A6" s="242"/>
      <c r="B6" s="243"/>
      <c r="C6" s="28" t="s">
        <v>30</v>
      </c>
      <c r="D6" s="134" t="s">
        <v>17</v>
      </c>
      <c r="E6" s="28" t="s">
        <v>30</v>
      </c>
      <c r="F6" s="134" t="s">
        <v>17</v>
      </c>
      <c r="G6" s="28" t="s">
        <v>30</v>
      </c>
      <c r="H6" s="135" t="s">
        <v>17</v>
      </c>
      <c r="I6" s="136" t="s">
        <v>30</v>
      </c>
      <c r="J6" s="134" t="s">
        <v>17</v>
      </c>
      <c r="K6" s="28" t="s">
        <v>30</v>
      </c>
      <c r="L6" s="134" t="s">
        <v>17</v>
      </c>
      <c r="M6" s="242"/>
      <c r="N6" s="243"/>
      <c r="O6" s="28" t="s">
        <v>30</v>
      </c>
      <c r="P6" s="134" t="s">
        <v>17</v>
      </c>
      <c r="Q6" s="28" t="s">
        <v>30</v>
      </c>
      <c r="R6" s="134" t="s">
        <v>17</v>
      </c>
      <c r="S6" s="28" t="s">
        <v>30</v>
      </c>
      <c r="T6" s="135" t="s">
        <v>17</v>
      </c>
      <c r="U6" s="136" t="s">
        <v>30</v>
      </c>
      <c r="V6" s="134" t="s">
        <v>17</v>
      </c>
      <c r="W6" s="28" t="s">
        <v>30</v>
      </c>
      <c r="X6" s="134" t="s">
        <v>17</v>
      </c>
      <c r="Y6" s="242"/>
      <c r="Z6" s="243"/>
      <c r="AA6" s="28" t="s">
        <v>30</v>
      </c>
      <c r="AB6" s="134" t="s">
        <v>17</v>
      </c>
      <c r="AC6" s="28" t="s">
        <v>30</v>
      </c>
      <c r="AD6" s="134" t="s">
        <v>17</v>
      </c>
      <c r="AE6" s="28" t="s">
        <v>30</v>
      </c>
      <c r="AF6" s="135" t="s">
        <v>17</v>
      </c>
      <c r="AG6" s="136" t="s">
        <v>30</v>
      </c>
      <c r="AH6" s="134" t="s">
        <v>17</v>
      </c>
      <c r="AI6" s="28" t="s">
        <v>30</v>
      </c>
      <c r="AJ6" s="134" t="s">
        <v>17</v>
      </c>
    </row>
    <row r="7" spans="1:36" ht="11.25" customHeight="1">
      <c r="A7" s="246" t="s">
        <v>53</v>
      </c>
      <c r="B7" s="8"/>
      <c r="C7" s="9" t="s">
        <v>1</v>
      </c>
      <c r="D7" s="9" t="s">
        <v>3</v>
      </c>
      <c r="E7" s="9" t="s">
        <v>1</v>
      </c>
      <c r="F7" s="9" t="s">
        <v>3</v>
      </c>
      <c r="G7" s="9" t="s">
        <v>1</v>
      </c>
      <c r="H7" s="137" t="s">
        <v>3</v>
      </c>
      <c r="I7" s="138" t="s">
        <v>1</v>
      </c>
      <c r="J7" s="9" t="s">
        <v>3</v>
      </c>
      <c r="K7" s="9" t="s">
        <v>1</v>
      </c>
      <c r="L7" s="9" t="s">
        <v>3</v>
      </c>
      <c r="M7" s="246" t="s">
        <v>53</v>
      </c>
      <c r="N7" s="8"/>
      <c r="O7" s="9" t="s">
        <v>1</v>
      </c>
      <c r="P7" s="9" t="s">
        <v>3</v>
      </c>
      <c r="Q7" s="9" t="s">
        <v>1</v>
      </c>
      <c r="R7" s="9" t="s">
        <v>3</v>
      </c>
      <c r="S7" s="9" t="s">
        <v>1</v>
      </c>
      <c r="T7" s="137" t="s">
        <v>3</v>
      </c>
      <c r="U7" s="138" t="s">
        <v>1</v>
      </c>
      <c r="V7" s="9" t="s">
        <v>3</v>
      </c>
      <c r="W7" s="9" t="s">
        <v>1</v>
      </c>
      <c r="X7" s="9" t="s">
        <v>3</v>
      </c>
      <c r="Y7" s="246" t="s">
        <v>53</v>
      </c>
      <c r="Z7" s="8"/>
      <c r="AA7" s="9" t="s">
        <v>1</v>
      </c>
      <c r="AB7" s="9" t="s">
        <v>3</v>
      </c>
      <c r="AC7" s="9" t="s">
        <v>1</v>
      </c>
      <c r="AD7" s="9" t="s">
        <v>3</v>
      </c>
      <c r="AE7" s="9" t="s">
        <v>1</v>
      </c>
      <c r="AF7" s="137" t="s">
        <v>3</v>
      </c>
      <c r="AG7" s="138" t="s">
        <v>1</v>
      </c>
      <c r="AH7" s="9" t="s">
        <v>3</v>
      </c>
      <c r="AI7" s="9" t="s">
        <v>1</v>
      </c>
      <c r="AJ7" s="9" t="s">
        <v>3</v>
      </c>
    </row>
    <row r="8" spans="1:36" ht="26.25" customHeight="1">
      <c r="A8" s="247"/>
      <c r="B8" s="139" t="s">
        <v>108</v>
      </c>
      <c r="C8" s="140">
        <v>33</v>
      </c>
      <c r="D8" s="140">
        <v>28014756</v>
      </c>
      <c r="E8" s="10">
        <v>0</v>
      </c>
      <c r="F8" s="10">
        <v>0</v>
      </c>
      <c r="G8" s="10">
        <v>13</v>
      </c>
      <c r="H8" s="141">
        <v>12937056</v>
      </c>
      <c r="I8" s="142">
        <v>0</v>
      </c>
      <c r="J8" s="10">
        <v>0</v>
      </c>
      <c r="K8" s="143">
        <v>20</v>
      </c>
      <c r="L8" s="143">
        <v>15077700</v>
      </c>
      <c r="M8" s="247"/>
      <c r="N8" s="139" t="s">
        <v>108</v>
      </c>
      <c r="O8" s="140">
        <v>38</v>
      </c>
      <c r="P8" s="140">
        <v>28087256</v>
      </c>
      <c r="Q8" s="10">
        <v>3</v>
      </c>
      <c r="R8" s="10">
        <v>2341000</v>
      </c>
      <c r="S8" s="10">
        <v>8</v>
      </c>
      <c r="T8" s="141">
        <v>2413500</v>
      </c>
      <c r="U8" s="142">
        <v>0</v>
      </c>
      <c r="V8" s="10">
        <v>0</v>
      </c>
      <c r="W8" s="143">
        <v>33</v>
      </c>
      <c r="X8" s="143">
        <v>28014756</v>
      </c>
      <c r="Y8" s="247"/>
      <c r="Z8" s="139" t="s">
        <v>108</v>
      </c>
      <c r="AA8" s="140">
        <v>47</v>
      </c>
      <c r="AB8" s="140">
        <v>40595656</v>
      </c>
      <c r="AC8" s="10">
        <v>0</v>
      </c>
      <c r="AD8" s="10">
        <v>0</v>
      </c>
      <c r="AE8" s="10">
        <v>9</v>
      </c>
      <c r="AF8" s="141">
        <v>12508400</v>
      </c>
      <c r="AG8" s="142">
        <v>0</v>
      </c>
      <c r="AH8" s="10">
        <v>0</v>
      </c>
      <c r="AI8" s="143">
        <v>38</v>
      </c>
      <c r="AJ8" s="143">
        <v>28087256</v>
      </c>
    </row>
    <row r="9" spans="1:36" ht="26.25" customHeight="1">
      <c r="A9" s="247"/>
      <c r="B9" s="28" t="s">
        <v>109</v>
      </c>
      <c r="C9" s="140">
        <v>0</v>
      </c>
      <c r="D9" s="140">
        <v>0</v>
      </c>
      <c r="E9" s="11">
        <v>15</v>
      </c>
      <c r="F9" s="144">
        <v>19751292</v>
      </c>
      <c r="G9" s="11">
        <v>15</v>
      </c>
      <c r="H9" s="145">
        <v>19751292</v>
      </c>
      <c r="I9" s="146">
        <v>1</v>
      </c>
      <c r="J9" s="11">
        <v>2903</v>
      </c>
      <c r="K9" s="143">
        <v>0</v>
      </c>
      <c r="L9" s="143">
        <v>0</v>
      </c>
      <c r="M9" s="247"/>
      <c r="N9" s="28" t="s">
        <v>109</v>
      </c>
      <c r="O9" s="140">
        <v>0</v>
      </c>
      <c r="P9" s="140">
        <v>0</v>
      </c>
      <c r="Q9" s="11">
        <v>0</v>
      </c>
      <c r="R9" s="144">
        <v>0</v>
      </c>
      <c r="S9" s="11">
        <v>0</v>
      </c>
      <c r="T9" s="145">
        <v>0</v>
      </c>
      <c r="U9" s="146">
        <v>0</v>
      </c>
      <c r="V9" s="11">
        <v>0</v>
      </c>
      <c r="W9" s="143">
        <v>0</v>
      </c>
      <c r="X9" s="143">
        <v>0</v>
      </c>
      <c r="Y9" s="247"/>
      <c r="Z9" s="28" t="s">
        <v>109</v>
      </c>
      <c r="AA9" s="140">
        <v>0</v>
      </c>
      <c r="AB9" s="140">
        <v>0</v>
      </c>
      <c r="AC9" s="11">
        <v>1</v>
      </c>
      <c r="AD9" s="144">
        <v>1504200</v>
      </c>
      <c r="AE9" s="11">
        <v>1</v>
      </c>
      <c r="AF9" s="145">
        <v>1504200</v>
      </c>
      <c r="AG9" s="146">
        <v>1</v>
      </c>
      <c r="AH9" s="11">
        <v>8139</v>
      </c>
      <c r="AI9" s="143">
        <v>0</v>
      </c>
      <c r="AJ9" s="143">
        <v>0</v>
      </c>
    </row>
    <row r="10" spans="1:36" ht="26.25" customHeight="1">
      <c r="A10" s="247"/>
      <c r="B10" s="28" t="s">
        <v>110</v>
      </c>
      <c r="C10" s="140">
        <v>16</v>
      </c>
      <c r="D10" s="140">
        <v>18069496</v>
      </c>
      <c r="E10" s="11">
        <v>1005</v>
      </c>
      <c r="F10" s="11">
        <v>263218630</v>
      </c>
      <c r="G10" s="11">
        <v>929</v>
      </c>
      <c r="H10" s="145">
        <v>223679434</v>
      </c>
      <c r="I10" s="146">
        <v>0</v>
      </c>
      <c r="J10" s="11">
        <v>0</v>
      </c>
      <c r="K10" s="143">
        <v>92</v>
      </c>
      <c r="L10" s="143">
        <v>57608692</v>
      </c>
      <c r="M10" s="247"/>
      <c r="N10" s="28" t="s">
        <v>110</v>
      </c>
      <c r="O10" s="140">
        <v>17</v>
      </c>
      <c r="P10" s="140">
        <v>5687500</v>
      </c>
      <c r="Q10" s="11">
        <v>556</v>
      </c>
      <c r="R10" s="11">
        <v>115532114</v>
      </c>
      <c r="S10" s="11">
        <v>557</v>
      </c>
      <c r="T10" s="145">
        <v>103150118</v>
      </c>
      <c r="U10" s="146">
        <v>0</v>
      </c>
      <c r="V10" s="11">
        <v>0</v>
      </c>
      <c r="W10" s="143">
        <v>16</v>
      </c>
      <c r="X10" s="143">
        <v>18069496</v>
      </c>
      <c r="Y10" s="247"/>
      <c r="Z10" s="28" t="s">
        <v>110</v>
      </c>
      <c r="AA10" s="140">
        <v>11</v>
      </c>
      <c r="AB10" s="140">
        <v>24788446</v>
      </c>
      <c r="AC10" s="11">
        <v>392</v>
      </c>
      <c r="AD10" s="11">
        <v>79492642</v>
      </c>
      <c r="AE10" s="11">
        <v>386</v>
      </c>
      <c r="AF10" s="145">
        <v>98593588</v>
      </c>
      <c r="AG10" s="146">
        <v>0</v>
      </c>
      <c r="AH10" s="11">
        <v>0</v>
      </c>
      <c r="AI10" s="143">
        <v>17</v>
      </c>
      <c r="AJ10" s="143">
        <v>5687500</v>
      </c>
    </row>
    <row r="11" spans="1:36" ht="26.25" customHeight="1">
      <c r="A11" s="247"/>
      <c r="B11" s="147" t="s">
        <v>111</v>
      </c>
      <c r="C11" s="140">
        <v>0</v>
      </c>
      <c r="D11" s="140">
        <v>0</v>
      </c>
      <c r="E11" s="11">
        <v>0</v>
      </c>
      <c r="F11" s="11">
        <v>0</v>
      </c>
      <c r="G11" s="11">
        <v>0</v>
      </c>
      <c r="H11" s="145">
        <v>0</v>
      </c>
      <c r="I11" s="146">
        <v>0</v>
      </c>
      <c r="J11" s="11">
        <v>0</v>
      </c>
      <c r="K11" s="143">
        <v>0</v>
      </c>
      <c r="L11" s="143">
        <v>0</v>
      </c>
      <c r="M11" s="247"/>
      <c r="N11" s="147" t="s">
        <v>111</v>
      </c>
      <c r="O11" s="140">
        <v>0</v>
      </c>
      <c r="P11" s="140">
        <v>0</v>
      </c>
      <c r="Q11" s="11">
        <v>0</v>
      </c>
      <c r="R11" s="11">
        <v>0</v>
      </c>
      <c r="S11" s="11">
        <v>0</v>
      </c>
      <c r="T11" s="145">
        <v>0</v>
      </c>
      <c r="U11" s="146">
        <v>0</v>
      </c>
      <c r="V11" s="11">
        <v>0</v>
      </c>
      <c r="W11" s="143">
        <v>0</v>
      </c>
      <c r="X11" s="143">
        <v>0</v>
      </c>
      <c r="Y11" s="247"/>
      <c r="Z11" s="147" t="s">
        <v>111</v>
      </c>
      <c r="AA11" s="140">
        <v>0</v>
      </c>
      <c r="AB11" s="140">
        <v>0</v>
      </c>
      <c r="AC11" s="11">
        <v>0</v>
      </c>
      <c r="AD11" s="11">
        <v>0</v>
      </c>
      <c r="AE11" s="11">
        <v>0</v>
      </c>
      <c r="AF11" s="145">
        <v>0</v>
      </c>
      <c r="AG11" s="146">
        <v>0</v>
      </c>
      <c r="AH11" s="11">
        <v>0</v>
      </c>
      <c r="AI11" s="143">
        <v>0</v>
      </c>
      <c r="AJ11" s="143">
        <v>0</v>
      </c>
    </row>
    <row r="12" spans="1:36" ht="26.25" customHeight="1">
      <c r="A12" s="248"/>
      <c r="B12" s="28" t="s">
        <v>96</v>
      </c>
      <c r="C12" s="12">
        <v>49</v>
      </c>
      <c r="D12" s="12">
        <v>46084252</v>
      </c>
      <c r="E12" s="12">
        <v>1020</v>
      </c>
      <c r="F12" s="12">
        <v>282969922</v>
      </c>
      <c r="G12" s="12">
        <v>957</v>
      </c>
      <c r="H12" s="148">
        <v>256367782</v>
      </c>
      <c r="I12" s="149">
        <v>1</v>
      </c>
      <c r="J12" s="12">
        <v>2903</v>
      </c>
      <c r="K12" s="12">
        <v>112</v>
      </c>
      <c r="L12" s="12">
        <v>72686392</v>
      </c>
      <c r="M12" s="248"/>
      <c r="N12" s="28" t="s">
        <v>96</v>
      </c>
      <c r="O12" s="12">
        <v>55</v>
      </c>
      <c r="P12" s="12">
        <v>33774756</v>
      </c>
      <c r="Q12" s="12">
        <v>559</v>
      </c>
      <c r="R12" s="12">
        <v>117873114</v>
      </c>
      <c r="S12" s="12">
        <v>565</v>
      </c>
      <c r="T12" s="148">
        <v>105563618</v>
      </c>
      <c r="U12" s="149">
        <v>0</v>
      </c>
      <c r="V12" s="12">
        <v>0</v>
      </c>
      <c r="W12" s="12">
        <v>49</v>
      </c>
      <c r="X12" s="12">
        <v>46084252</v>
      </c>
      <c r="Y12" s="248"/>
      <c r="Z12" s="28" t="s">
        <v>96</v>
      </c>
      <c r="AA12" s="12">
        <v>58</v>
      </c>
      <c r="AB12" s="12">
        <v>65384102</v>
      </c>
      <c r="AC12" s="12">
        <v>393</v>
      </c>
      <c r="AD12" s="12">
        <v>80996842</v>
      </c>
      <c r="AE12" s="12">
        <v>396</v>
      </c>
      <c r="AF12" s="148">
        <v>112606188</v>
      </c>
      <c r="AG12" s="149">
        <v>1</v>
      </c>
      <c r="AH12" s="12">
        <v>8139</v>
      </c>
      <c r="AI12" s="12">
        <v>55</v>
      </c>
      <c r="AJ12" s="12">
        <v>33774756</v>
      </c>
    </row>
    <row r="13" spans="1:36" ht="26.25" customHeight="1">
      <c r="A13" s="215" t="s">
        <v>31</v>
      </c>
      <c r="B13" s="139" t="s">
        <v>108</v>
      </c>
      <c r="C13" s="140">
        <v>9</v>
      </c>
      <c r="D13" s="140">
        <v>7176900</v>
      </c>
      <c r="E13" s="10">
        <v>0</v>
      </c>
      <c r="F13" s="10">
        <v>0</v>
      </c>
      <c r="G13" s="10">
        <v>4</v>
      </c>
      <c r="H13" s="141">
        <v>5661200</v>
      </c>
      <c r="I13" s="142">
        <v>0</v>
      </c>
      <c r="J13" s="10">
        <v>0</v>
      </c>
      <c r="K13" s="143">
        <v>5</v>
      </c>
      <c r="L13" s="143">
        <v>1515700</v>
      </c>
      <c r="M13" s="215" t="s">
        <v>31</v>
      </c>
      <c r="N13" s="139" t="s">
        <v>108</v>
      </c>
      <c r="O13" s="140">
        <v>10</v>
      </c>
      <c r="P13" s="140">
        <v>7349700</v>
      </c>
      <c r="Q13" s="10">
        <v>0</v>
      </c>
      <c r="R13" s="10">
        <v>0</v>
      </c>
      <c r="S13" s="10">
        <v>1</v>
      </c>
      <c r="T13" s="141">
        <v>172800</v>
      </c>
      <c r="U13" s="142">
        <v>0</v>
      </c>
      <c r="V13" s="10">
        <v>0</v>
      </c>
      <c r="W13" s="143">
        <v>9</v>
      </c>
      <c r="X13" s="143">
        <v>7176900</v>
      </c>
      <c r="Y13" s="215" t="s">
        <v>31</v>
      </c>
      <c r="Z13" s="139" t="s">
        <v>108</v>
      </c>
      <c r="AA13" s="140">
        <v>13</v>
      </c>
      <c r="AB13" s="140">
        <v>7584500</v>
      </c>
      <c r="AC13" s="10">
        <v>0</v>
      </c>
      <c r="AD13" s="10">
        <v>0</v>
      </c>
      <c r="AE13" s="10">
        <v>3</v>
      </c>
      <c r="AF13" s="141">
        <v>234800</v>
      </c>
      <c r="AG13" s="142">
        <v>0</v>
      </c>
      <c r="AH13" s="10">
        <v>0</v>
      </c>
      <c r="AI13" s="143">
        <v>10</v>
      </c>
      <c r="AJ13" s="143">
        <v>7349700</v>
      </c>
    </row>
    <row r="14" spans="1:36" ht="26.25" customHeight="1">
      <c r="A14" s="215"/>
      <c r="B14" s="28" t="s">
        <v>109</v>
      </c>
      <c r="C14" s="140">
        <v>0</v>
      </c>
      <c r="D14" s="140">
        <v>0</v>
      </c>
      <c r="E14" s="11">
        <v>8</v>
      </c>
      <c r="F14" s="11">
        <v>7671066</v>
      </c>
      <c r="G14" s="11">
        <v>8</v>
      </c>
      <c r="H14" s="145">
        <v>7671066</v>
      </c>
      <c r="I14" s="146">
        <v>0</v>
      </c>
      <c r="J14" s="11">
        <v>0</v>
      </c>
      <c r="K14" s="143">
        <v>0</v>
      </c>
      <c r="L14" s="143">
        <v>0</v>
      </c>
      <c r="M14" s="215"/>
      <c r="N14" s="28" t="s">
        <v>109</v>
      </c>
      <c r="O14" s="140">
        <v>0</v>
      </c>
      <c r="P14" s="140">
        <v>0</v>
      </c>
      <c r="Q14" s="11">
        <v>0</v>
      </c>
      <c r="R14" s="11">
        <v>0</v>
      </c>
      <c r="S14" s="11">
        <v>0</v>
      </c>
      <c r="T14" s="145">
        <v>0</v>
      </c>
      <c r="U14" s="146">
        <v>0</v>
      </c>
      <c r="V14" s="11">
        <v>0</v>
      </c>
      <c r="W14" s="143">
        <v>0</v>
      </c>
      <c r="X14" s="143">
        <v>0</v>
      </c>
      <c r="Y14" s="215"/>
      <c r="Z14" s="28" t="s">
        <v>109</v>
      </c>
      <c r="AA14" s="140">
        <v>0</v>
      </c>
      <c r="AB14" s="140">
        <v>0</v>
      </c>
      <c r="AC14" s="11">
        <v>1</v>
      </c>
      <c r="AD14" s="11">
        <v>2113800</v>
      </c>
      <c r="AE14" s="11">
        <v>1</v>
      </c>
      <c r="AF14" s="145">
        <v>2113800</v>
      </c>
      <c r="AG14" s="146">
        <v>0</v>
      </c>
      <c r="AH14" s="11">
        <v>0</v>
      </c>
      <c r="AI14" s="143">
        <v>0</v>
      </c>
      <c r="AJ14" s="143">
        <v>0</v>
      </c>
    </row>
    <row r="15" spans="1:36" ht="26.25" customHeight="1">
      <c r="A15" s="215"/>
      <c r="B15" s="28" t="s">
        <v>110</v>
      </c>
      <c r="C15" s="140">
        <v>7</v>
      </c>
      <c r="D15" s="140">
        <v>3849300</v>
      </c>
      <c r="E15" s="11">
        <v>329</v>
      </c>
      <c r="F15" s="11">
        <v>123656750</v>
      </c>
      <c r="G15" s="11">
        <v>310</v>
      </c>
      <c r="H15" s="145">
        <v>107959694</v>
      </c>
      <c r="I15" s="146">
        <v>0</v>
      </c>
      <c r="J15" s="11">
        <v>0</v>
      </c>
      <c r="K15" s="143">
        <v>26</v>
      </c>
      <c r="L15" s="143">
        <v>19546356</v>
      </c>
      <c r="M15" s="215"/>
      <c r="N15" s="28" t="s">
        <v>110</v>
      </c>
      <c r="O15" s="140">
        <v>7</v>
      </c>
      <c r="P15" s="140">
        <v>2343057</v>
      </c>
      <c r="Q15" s="11">
        <v>171</v>
      </c>
      <c r="R15" s="11">
        <v>49465495</v>
      </c>
      <c r="S15" s="11">
        <v>171</v>
      </c>
      <c r="T15" s="145">
        <v>47959252</v>
      </c>
      <c r="U15" s="146">
        <v>0</v>
      </c>
      <c r="V15" s="11">
        <v>0</v>
      </c>
      <c r="W15" s="143">
        <v>7</v>
      </c>
      <c r="X15" s="143">
        <v>3849300</v>
      </c>
      <c r="Y15" s="215"/>
      <c r="Z15" s="28" t="s">
        <v>110</v>
      </c>
      <c r="AA15" s="140">
        <v>2</v>
      </c>
      <c r="AB15" s="140">
        <v>1541341</v>
      </c>
      <c r="AC15" s="11">
        <v>156</v>
      </c>
      <c r="AD15" s="11">
        <v>46269217</v>
      </c>
      <c r="AE15" s="11">
        <v>151</v>
      </c>
      <c r="AF15" s="145">
        <v>45467501</v>
      </c>
      <c r="AG15" s="146">
        <v>0</v>
      </c>
      <c r="AH15" s="11">
        <v>0</v>
      </c>
      <c r="AI15" s="143">
        <v>7</v>
      </c>
      <c r="AJ15" s="143">
        <v>2343057</v>
      </c>
    </row>
    <row r="16" spans="1:36" ht="26.25" customHeight="1">
      <c r="A16" s="215"/>
      <c r="B16" s="147" t="s">
        <v>111</v>
      </c>
      <c r="C16" s="140">
        <v>0</v>
      </c>
      <c r="D16" s="140">
        <v>0</v>
      </c>
      <c r="E16" s="11">
        <v>0</v>
      </c>
      <c r="F16" s="11">
        <v>0</v>
      </c>
      <c r="G16" s="11">
        <v>0</v>
      </c>
      <c r="H16" s="145">
        <v>0</v>
      </c>
      <c r="I16" s="146">
        <v>0</v>
      </c>
      <c r="J16" s="11">
        <v>0</v>
      </c>
      <c r="K16" s="143">
        <v>0</v>
      </c>
      <c r="L16" s="143">
        <v>0</v>
      </c>
      <c r="M16" s="215"/>
      <c r="N16" s="147" t="s">
        <v>111</v>
      </c>
      <c r="O16" s="140">
        <v>0</v>
      </c>
      <c r="P16" s="140">
        <v>0</v>
      </c>
      <c r="Q16" s="11">
        <v>0</v>
      </c>
      <c r="R16" s="11">
        <v>0</v>
      </c>
      <c r="S16" s="11">
        <v>0</v>
      </c>
      <c r="T16" s="145">
        <v>0</v>
      </c>
      <c r="U16" s="146">
        <v>0</v>
      </c>
      <c r="V16" s="11">
        <v>0</v>
      </c>
      <c r="W16" s="143">
        <v>0</v>
      </c>
      <c r="X16" s="143">
        <v>0</v>
      </c>
      <c r="Y16" s="215"/>
      <c r="Z16" s="147" t="s">
        <v>111</v>
      </c>
      <c r="AA16" s="140">
        <v>0</v>
      </c>
      <c r="AB16" s="140">
        <v>0</v>
      </c>
      <c r="AC16" s="11">
        <v>0</v>
      </c>
      <c r="AD16" s="11">
        <v>0</v>
      </c>
      <c r="AE16" s="11">
        <v>0</v>
      </c>
      <c r="AF16" s="145">
        <v>0</v>
      </c>
      <c r="AG16" s="146">
        <v>0</v>
      </c>
      <c r="AH16" s="11">
        <v>0</v>
      </c>
      <c r="AI16" s="143">
        <v>0</v>
      </c>
      <c r="AJ16" s="143">
        <v>0</v>
      </c>
    </row>
    <row r="17" spans="1:36" ht="26.25" customHeight="1">
      <c r="A17" s="215"/>
      <c r="B17" s="28" t="s">
        <v>96</v>
      </c>
      <c r="C17" s="12">
        <v>16</v>
      </c>
      <c r="D17" s="12">
        <v>11026200</v>
      </c>
      <c r="E17" s="12">
        <v>337</v>
      </c>
      <c r="F17" s="12">
        <v>131327816</v>
      </c>
      <c r="G17" s="12">
        <v>322</v>
      </c>
      <c r="H17" s="148">
        <v>121291960</v>
      </c>
      <c r="I17" s="149">
        <v>0</v>
      </c>
      <c r="J17" s="12">
        <v>0</v>
      </c>
      <c r="K17" s="12">
        <v>31</v>
      </c>
      <c r="L17" s="12">
        <v>21062056</v>
      </c>
      <c r="M17" s="215"/>
      <c r="N17" s="28" t="s">
        <v>96</v>
      </c>
      <c r="O17" s="12">
        <v>17</v>
      </c>
      <c r="P17" s="12">
        <v>9692757</v>
      </c>
      <c r="Q17" s="12">
        <v>171</v>
      </c>
      <c r="R17" s="12">
        <v>49465495</v>
      </c>
      <c r="S17" s="12">
        <v>172</v>
      </c>
      <c r="T17" s="148">
        <v>48132052</v>
      </c>
      <c r="U17" s="149">
        <v>0</v>
      </c>
      <c r="V17" s="12">
        <v>0</v>
      </c>
      <c r="W17" s="12">
        <v>16</v>
      </c>
      <c r="X17" s="12">
        <v>11026200</v>
      </c>
      <c r="Y17" s="215"/>
      <c r="Z17" s="28" t="s">
        <v>96</v>
      </c>
      <c r="AA17" s="12">
        <v>15</v>
      </c>
      <c r="AB17" s="12">
        <v>9125841</v>
      </c>
      <c r="AC17" s="12">
        <v>157</v>
      </c>
      <c r="AD17" s="12">
        <v>48383017</v>
      </c>
      <c r="AE17" s="12">
        <v>155</v>
      </c>
      <c r="AF17" s="148">
        <v>47816101</v>
      </c>
      <c r="AG17" s="149">
        <v>0</v>
      </c>
      <c r="AH17" s="12">
        <v>0</v>
      </c>
      <c r="AI17" s="12">
        <v>17</v>
      </c>
      <c r="AJ17" s="12">
        <v>9692757</v>
      </c>
    </row>
    <row r="18" spans="1:36" ht="26.25" customHeight="1">
      <c r="A18" s="246" t="s">
        <v>8</v>
      </c>
      <c r="B18" s="139" t="s">
        <v>108</v>
      </c>
      <c r="C18" s="12">
        <v>42</v>
      </c>
      <c r="D18" s="12">
        <v>35191656</v>
      </c>
      <c r="E18" s="12">
        <v>0</v>
      </c>
      <c r="F18" s="12">
        <v>0</v>
      </c>
      <c r="G18" s="12">
        <v>17</v>
      </c>
      <c r="H18" s="148">
        <v>18598256</v>
      </c>
      <c r="I18" s="149">
        <v>0</v>
      </c>
      <c r="J18" s="12">
        <v>0</v>
      </c>
      <c r="K18" s="143">
        <v>25</v>
      </c>
      <c r="L18" s="143">
        <v>16593400</v>
      </c>
      <c r="M18" s="246" t="s">
        <v>8</v>
      </c>
      <c r="N18" s="139" t="s">
        <v>108</v>
      </c>
      <c r="O18" s="12">
        <v>48</v>
      </c>
      <c r="P18" s="12">
        <v>35436956</v>
      </c>
      <c r="Q18" s="12">
        <v>3</v>
      </c>
      <c r="R18" s="12">
        <v>2341000</v>
      </c>
      <c r="S18" s="12">
        <v>9</v>
      </c>
      <c r="T18" s="148">
        <v>2586300</v>
      </c>
      <c r="U18" s="149">
        <v>0</v>
      </c>
      <c r="V18" s="12">
        <v>0</v>
      </c>
      <c r="W18" s="143">
        <v>42</v>
      </c>
      <c r="X18" s="143">
        <v>35191656</v>
      </c>
      <c r="Y18" s="246" t="s">
        <v>8</v>
      </c>
      <c r="Z18" s="139" t="s">
        <v>108</v>
      </c>
      <c r="AA18" s="12">
        <v>60</v>
      </c>
      <c r="AB18" s="12">
        <v>48180156</v>
      </c>
      <c r="AC18" s="12">
        <v>0</v>
      </c>
      <c r="AD18" s="12">
        <v>0</v>
      </c>
      <c r="AE18" s="12">
        <v>12</v>
      </c>
      <c r="AF18" s="148">
        <v>12743200</v>
      </c>
      <c r="AG18" s="149">
        <v>0</v>
      </c>
      <c r="AH18" s="12">
        <v>0</v>
      </c>
      <c r="AI18" s="143">
        <v>48</v>
      </c>
      <c r="AJ18" s="143">
        <v>35436956</v>
      </c>
    </row>
    <row r="19" spans="1:36" ht="26.25" customHeight="1">
      <c r="A19" s="247"/>
      <c r="B19" s="28" t="s">
        <v>109</v>
      </c>
      <c r="C19" s="12">
        <v>0</v>
      </c>
      <c r="D19" s="12">
        <v>0</v>
      </c>
      <c r="E19" s="12">
        <v>23</v>
      </c>
      <c r="F19" s="12">
        <v>27422358</v>
      </c>
      <c r="G19" s="12">
        <v>23</v>
      </c>
      <c r="H19" s="148">
        <v>27422358</v>
      </c>
      <c r="I19" s="149">
        <v>1</v>
      </c>
      <c r="J19" s="12">
        <v>2903</v>
      </c>
      <c r="K19" s="143">
        <v>0</v>
      </c>
      <c r="L19" s="143">
        <v>0</v>
      </c>
      <c r="M19" s="247"/>
      <c r="N19" s="28" t="s">
        <v>109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48">
        <v>0</v>
      </c>
      <c r="U19" s="149">
        <v>0</v>
      </c>
      <c r="V19" s="12">
        <v>0</v>
      </c>
      <c r="W19" s="143">
        <v>0</v>
      </c>
      <c r="X19" s="143">
        <v>0</v>
      </c>
      <c r="Y19" s="247"/>
      <c r="Z19" s="28" t="s">
        <v>109</v>
      </c>
      <c r="AA19" s="12">
        <v>0</v>
      </c>
      <c r="AB19" s="12">
        <v>0</v>
      </c>
      <c r="AC19" s="12">
        <v>2</v>
      </c>
      <c r="AD19" s="12">
        <v>3618000</v>
      </c>
      <c r="AE19" s="12">
        <v>2</v>
      </c>
      <c r="AF19" s="148">
        <v>3618000</v>
      </c>
      <c r="AG19" s="149">
        <v>1</v>
      </c>
      <c r="AH19" s="12">
        <v>8139</v>
      </c>
      <c r="AI19" s="143">
        <v>0</v>
      </c>
      <c r="AJ19" s="143">
        <v>0</v>
      </c>
    </row>
    <row r="20" spans="1:36" ht="26.25" customHeight="1">
      <c r="A20" s="247"/>
      <c r="B20" s="28" t="s">
        <v>110</v>
      </c>
      <c r="C20" s="12">
        <v>23</v>
      </c>
      <c r="D20" s="12">
        <v>21918796</v>
      </c>
      <c r="E20" s="12">
        <v>1334</v>
      </c>
      <c r="F20" s="12">
        <v>386875380</v>
      </c>
      <c r="G20" s="12">
        <v>1239</v>
      </c>
      <c r="H20" s="148">
        <v>331639128</v>
      </c>
      <c r="I20" s="149">
        <v>0</v>
      </c>
      <c r="J20" s="12">
        <v>0</v>
      </c>
      <c r="K20" s="143">
        <v>118</v>
      </c>
      <c r="L20" s="143">
        <v>77155048</v>
      </c>
      <c r="M20" s="247"/>
      <c r="N20" s="28" t="s">
        <v>110</v>
      </c>
      <c r="O20" s="12">
        <v>24</v>
      </c>
      <c r="P20" s="12">
        <v>8030557</v>
      </c>
      <c r="Q20" s="12">
        <v>727</v>
      </c>
      <c r="R20" s="12">
        <v>164997609</v>
      </c>
      <c r="S20" s="12">
        <v>728</v>
      </c>
      <c r="T20" s="148">
        <v>151109370</v>
      </c>
      <c r="U20" s="149">
        <v>0</v>
      </c>
      <c r="V20" s="12">
        <v>0</v>
      </c>
      <c r="W20" s="143">
        <v>23</v>
      </c>
      <c r="X20" s="143">
        <v>21918796</v>
      </c>
      <c r="Y20" s="247"/>
      <c r="Z20" s="28" t="s">
        <v>110</v>
      </c>
      <c r="AA20" s="12">
        <v>13</v>
      </c>
      <c r="AB20" s="12">
        <v>26329787</v>
      </c>
      <c r="AC20" s="12">
        <v>548</v>
      </c>
      <c r="AD20" s="12">
        <v>125761859</v>
      </c>
      <c r="AE20" s="12">
        <v>537</v>
      </c>
      <c r="AF20" s="148">
        <v>144061089</v>
      </c>
      <c r="AG20" s="149">
        <v>0</v>
      </c>
      <c r="AH20" s="12">
        <v>0</v>
      </c>
      <c r="AI20" s="143">
        <v>24</v>
      </c>
      <c r="AJ20" s="143">
        <v>8030557</v>
      </c>
    </row>
    <row r="21" spans="1:36" ht="26.25" customHeight="1">
      <c r="A21" s="247"/>
      <c r="B21" s="147" t="s">
        <v>111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48">
        <v>0</v>
      </c>
      <c r="I21" s="149">
        <v>0</v>
      </c>
      <c r="J21" s="12">
        <v>0</v>
      </c>
      <c r="K21" s="143">
        <v>0</v>
      </c>
      <c r="L21" s="143">
        <v>0</v>
      </c>
      <c r="M21" s="247"/>
      <c r="N21" s="147" t="s">
        <v>111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48">
        <v>0</v>
      </c>
      <c r="U21" s="149">
        <v>0</v>
      </c>
      <c r="V21" s="12">
        <v>0</v>
      </c>
      <c r="W21" s="143">
        <v>0</v>
      </c>
      <c r="X21" s="143">
        <v>0</v>
      </c>
      <c r="Y21" s="247"/>
      <c r="Z21" s="147" t="s">
        <v>111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48">
        <v>0</v>
      </c>
      <c r="AG21" s="149">
        <v>0</v>
      </c>
      <c r="AH21" s="12">
        <v>0</v>
      </c>
      <c r="AI21" s="143">
        <v>0</v>
      </c>
      <c r="AJ21" s="143">
        <v>0</v>
      </c>
    </row>
    <row r="22" spans="1:36" ht="26.25" customHeight="1">
      <c r="A22" s="248"/>
      <c r="B22" s="28" t="s">
        <v>96</v>
      </c>
      <c r="C22" s="12">
        <v>65</v>
      </c>
      <c r="D22" s="12">
        <v>57110452</v>
      </c>
      <c r="E22" s="12">
        <v>1357</v>
      </c>
      <c r="F22" s="12">
        <v>414297738</v>
      </c>
      <c r="G22" s="12">
        <v>1279</v>
      </c>
      <c r="H22" s="148">
        <v>377659742</v>
      </c>
      <c r="I22" s="149">
        <v>1</v>
      </c>
      <c r="J22" s="12">
        <v>2903</v>
      </c>
      <c r="K22" s="12">
        <v>143</v>
      </c>
      <c r="L22" s="12">
        <v>93748448</v>
      </c>
      <c r="M22" s="248"/>
      <c r="N22" s="28" t="s">
        <v>96</v>
      </c>
      <c r="O22" s="12">
        <v>72</v>
      </c>
      <c r="P22" s="12">
        <v>43467513</v>
      </c>
      <c r="Q22" s="12">
        <v>730</v>
      </c>
      <c r="R22" s="12">
        <v>167338609</v>
      </c>
      <c r="S22" s="12">
        <v>737</v>
      </c>
      <c r="T22" s="148">
        <v>153695670</v>
      </c>
      <c r="U22" s="149">
        <v>0</v>
      </c>
      <c r="V22" s="12">
        <v>0</v>
      </c>
      <c r="W22" s="12">
        <v>65</v>
      </c>
      <c r="X22" s="12">
        <v>57110452</v>
      </c>
      <c r="Y22" s="248"/>
      <c r="Z22" s="28" t="s">
        <v>96</v>
      </c>
      <c r="AA22" s="12">
        <v>73</v>
      </c>
      <c r="AB22" s="12">
        <v>74509943</v>
      </c>
      <c r="AC22" s="12">
        <v>550</v>
      </c>
      <c r="AD22" s="12">
        <v>129379859</v>
      </c>
      <c r="AE22" s="12">
        <v>551</v>
      </c>
      <c r="AF22" s="148">
        <v>160422289</v>
      </c>
      <c r="AG22" s="149">
        <v>1</v>
      </c>
      <c r="AH22" s="12">
        <v>8139</v>
      </c>
      <c r="AI22" s="12">
        <v>72</v>
      </c>
      <c r="AJ22" s="12">
        <v>43467513</v>
      </c>
    </row>
    <row r="23" spans="1:36" ht="18.75" customHeight="1">
      <c r="A23" s="251" t="s">
        <v>112</v>
      </c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 t="s">
        <v>112</v>
      </c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 t="s">
        <v>112</v>
      </c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</row>
  </sheetData>
  <sheetProtection selectLockedCells="1"/>
  <mergeCells count="36">
    <mergeCell ref="A1:L1"/>
    <mergeCell ref="M1:X1"/>
    <mergeCell ref="Y1:AJ1"/>
    <mergeCell ref="A3:B6"/>
    <mergeCell ref="C3:L3"/>
    <mergeCell ref="M3:N6"/>
    <mergeCell ref="O3:X3"/>
    <mergeCell ref="Y3:Z6"/>
    <mergeCell ref="AA3:AJ3"/>
    <mergeCell ref="S4:T5"/>
    <mergeCell ref="AI4:AJ5"/>
    <mergeCell ref="C4:D5"/>
    <mergeCell ref="E4:F5"/>
    <mergeCell ref="G4:H5"/>
    <mergeCell ref="K4:L5"/>
    <mergeCell ref="O4:P5"/>
    <mergeCell ref="Q4:R5"/>
    <mergeCell ref="I5:J5"/>
    <mergeCell ref="U5:V5"/>
    <mergeCell ref="AG5:AH5"/>
    <mergeCell ref="W4:X5"/>
    <mergeCell ref="AA4:AB5"/>
    <mergeCell ref="AC4:AD5"/>
    <mergeCell ref="AE4:AF5"/>
    <mergeCell ref="A7:A12"/>
    <mergeCell ref="M7:M12"/>
    <mergeCell ref="Y7:Y12"/>
    <mergeCell ref="A13:A17"/>
    <mergeCell ref="M13:M17"/>
    <mergeCell ref="Y13:Y17"/>
    <mergeCell ref="A18:A22"/>
    <mergeCell ref="M18:M22"/>
    <mergeCell ref="Y18:Y22"/>
    <mergeCell ref="A23:L23"/>
    <mergeCell ref="M23:X23"/>
    <mergeCell ref="Y23:AJ23"/>
  </mergeCells>
  <phoneticPr fontId="2"/>
  <conditionalFormatting sqref="AA12:AJ12 AI8:AJ11 AA17:AJ22 AC13:AJ16">
    <cfRule type="expression" dxfId="16" priority="11">
      <formula>AA8=""</formula>
    </cfRule>
  </conditionalFormatting>
  <conditionalFormatting sqref="AA8:AH11">
    <cfRule type="expression" dxfId="15" priority="10">
      <formula>AA8=""</formula>
    </cfRule>
  </conditionalFormatting>
  <conditionalFormatting sqref="AA13:AB16">
    <cfRule type="expression" dxfId="14" priority="9">
      <formula>AA13=""</formula>
    </cfRule>
  </conditionalFormatting>
  <conditionalFormatting sqref="O12:X12 W8:X11 O17:X22 Q13:X16">
    <cfRule type="expression" dxfId="13" priority="8">
      <formula>O8=""</formula>
    </cfRule>
  </conditionalFormatting>
  <conditionalFormatting sqref="O3:X3">
    <cfRule type="expression" dxfId="12" priority="7">
      <formula>$AA$3=""</formula>
    </cfRule>
  </conditionalFormatting>
  <conditionalFormatting sqref="O8:V11">
    <cfRule type="expression" dxfId="11" priority="6">
      <formula>O8=""</formula>
    </cfRule>
  </conditionalFormatting>
  <conditionalFormatting sqref="O13:P16">
    <cfRule type="expression" dxfId="10" priority="5">
      <formula>O13=""</formula>
    </cfRule>
  </conditionalFormatting>
  <conditionalFormatting sqref="C12:L12 K8:L11 C17:L22 E13:L16">
    <cfRule type="expression" dxfId="9" priority="4">
      <formula>C8=""</formula>
    </cfRule>
  </conditionalFormatting>
  <conditionalFormatting sqref="C3:L3">
    <cfRule type="expression" dxfId="8" priority="3">
      <formula>$AA$3=""</formula>
    </cfRule>
  </conditionalFormatting>
  <conditionalFormatting sqref="C8:J11">
    <cfRule type="expression" dxfId="7" priority="2">
      <formula>C8=""</formula>
    </cfRule>
  </conditionalFormatting>
  <conditionalFormatting sqref="C13:D16">
    <cfRule type="expression" dxfId="6" priority="1">
      <formula>C13=""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1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view="pageBreakPreview" zoomScale="115" zoomScaleNormal="100" zoomScaleSheetLayoutView="115" workbookViewId="0">
      <selection activeCell="G13" sqref="G13"/>
    </sheetView>
  </sheetViews>
  <sheetFormatPr defaultRowHeight="13.5"/>
  <cols>
    <col min="1" max="1" width="8.75" style="7" customWidth="1"/>
    <col min="2" max="4" width="12.5" style="7" customWidth="1"/>
    <col min="5" max="5" width="16.25" style="7" customWidth="1"/>
    <col min="6" max="7" width="10" style="7" customWidth="1"/>
    <col min="8" max="16384" width="9" style="7"/>
  </cols>
  <sheetData>
    <row r="1" spans="1:7" ht="30" customHeight="1">
      <c r="A1" s="208" t="s">
        <v>32</v>
      </c>
      <c r="B1" s="208"/>
      <c r="C1" s="208"/>
      <c r="D1" s="208"/>
      <c r="E1" s="208"/>
      <c r="F1" s="208"/>
      <c r="G1" s="208"/>
    </row>
    <row r="2" spans="1:7">
      <c r="A2" s="13"/>
      <c r="B2" s="13"/>
      <c r="C2" s="13"/>
      <c r="D2" s="13"/>
      <c r="E2" s="13"/>
      <c r="F2" s="13"/>
      <c r="G2" s="13"/>
    </row>
    <row r="3" spans="1:7" ht="18.75" customHeight="1">
      <c r="A3" s="269" t="s">
        <v>9</v>
      </c>
      <c r="B3" s="269" t="s">
        <v>0</v>
      </c>
      <c r="C3" s="269" t="s">
        <v>30</v>
      </c>
      <c r="D3" s="269" t="s">
        <v>18</v>
      </c>
      <c r="E3" s="269" t="s">
        <v>17</v>
      </c>
      <c r="F3" s="269" t="s">
        <v>33</v>
      </c>
      <c r="G3" s="269"/>
    </row>
    <row r="4" spans="1:7" ht="18.75" customHeight="1">
      <c r="A4" s="269"/>
      <c r="B4" s="269"/>
      <c r="C4" s="269"/>
      <c r="D4" s="269"/>
      <c r="E4" s="269"/>
      <c r="F4" s="31" t="s">
        <v>30</v>
      </c>
      <c r="G4" s="31" t="s">
        <v>17</v>
      </c>
    </row>
    <row r="5" spans="1:7" ht="11.25" customHeight="1">
      <c r="A5" s="8"/>
      <c r="B5" s="8"/>
      <c r="C5" s="33" t="s">
        <v>1</v>
      </c>
      <c r="D5" s="33" t="s">
        <v>19</v>
      </c>
      <c r="E5" s="33" t="s">
        <v>3</v>
      </c>
      <c r="F5" s="33" t="s">
        <v>41</v>
      </c>
      <c r="G5" s="33" t="s">
        <v>41</v>
      </c>
    </row>
    <row r="6" spans="1:7" ht="22.5" customHeight="1">
      <c r="A6" s="270" t="s">
        <v>34</v>
      </c>
      <c r="B6" s="24">
        <f>B7-1</f>
        <v>26</v>
      </c>
      <c r="C6" s="39">
        <v>10034</v>
      </c>
      <c r="D6" s="39">
        <v>35309</v>
      </c>
      <c r="E6" s="39">
        <v>1710858000</v>
      </c>
      <c r="F6" s="40">
        <v>43.9</v>
      </c>
      <c r="G6" s="40">
        <v>49</v>
      </c>
    </row>
    <row r="7" spans="1:7" ht="22.5" customHeight="1">
      <c r="A7" s="271"/>
      <c r="B7" s="32">
        <f>B8-1</f>
        <v>27</v>
      </c>
      <c r="C7" s="21">
        <v>9205</v>
      </c>
      <c r="D7" s="21">
        <v>32591</v>
      </c>
      <c r="E7" s="21">
        <v>1498292000</v>
      </c>
      <c r="F7" s="25">
        <v>43.1</v>
      </c>
      <c r="G7" s="25">
        <v>44.7</v>
      </c>
    </row>
    <row r="8" spans="1:7" ht="22.5" customHeight="1">
      <c r="A8" s="271"/>
      <c r="B8" s="32">
        <f>B9-1</f>
        <v>28</v>
      </c>
      <c r="C8" s="21">
        <v>8452</v>
      </c>
      <c r="D8" s="21">
        <v>30109</v>
      </c>
      <c r="E8" s="21">
        <v>1431060513</v>
      </c>
      <c r="F8" s="25">
        <v>41.3</v>
      </c>
      <c r="G8" s="25">
        <v>43.5</v>
      </c>
    </row>
    <row r="9" spans="1:7" ht="22.5" customHeight="1">
      <c r="A9" s="271"/>
      <c r="B9" s="32">
        <f>B10-1</f>
        <v>29</v>
      </c>
      <c r="C9" s="21">
        <v>6551</v>
      </c>
      <c r="D9" s="21">
        <v>22718</v>
      </c>
      <c r="E9" s="21">
        <v>1134800918</v>
      </c>
      <c r="F9" s="25">
        <v>38.200000000000003</v>
      </c>
      <c r="G9" s="25">
        <v>40.4</v>
      </c>
    </row>
    <row r="10" spans="1:7" ht="22.5" customHeight="1">
      <c r="A10" s="271"/>
      <c r="B10" s="26">
        <v>30</v>
      </c>
      <c r="C10" s="21">
        <v>6044</v>
      </c>
      <c r="D10" s="21">
        <v>20634</v>
      </c>
      <c r="E10" s="21">
        <v>1293125479</v>
      </c>
      <c r="F10" s="25">
        <v>39.5</v>
      </c>
      <c r="G10" s="25">
        <v>45.8</v>
      </c>
    </row>
    <row r="11" spans="1:7" ht="22.5" customHeight="1">
      <c r="A11" s="270" t="s">
        <v>4</v>
      </c>
      <c r="B11" s="32">
        <f t="shared" ref="B11:B24" si="0">B6</f>
        <v>26</v>
      </c>
      <c r="C11" s="21">
        <v>53973</v>
      </c>
      <c r="D11" s="21">
        <v>215289</v>
      </c>
      <c r="E11" s="21">
        <v>7403629000</v>
      </c>
      <c r="F11" s="25">
        <v>63.4</v>
      </c>
      <c r="G11" s="25">
        <v>56.4</v>
      </c>
    </row>
    <row r="12" spans="1:7" ht="22.5" customHeight="1">
      <c r="A12" s="271"/>
      <c r="B12" s="32">
        <f t="shared" si="0"/>
        <v>27</v>
      </c>
      <c r="C12" s="21">
        <v>53438</v>
      </c>
      <c r="D12" s="21">
        <v>208413</v>
      </c>
      <c r="E12" s="21">
        <v>7173925000</v>
      </c>
      <c r="F12" s="25">
        <v>62.8</v>
      </c>
      <c r="G12" s="25">
        <v>55.6</v>
      </c>
    </row>
    <row r="13" spans="1:7" ht="22.5" customHeight="1">
      <c r="A13" s="271"/>
      <c r="B13" s="32">
        <f t="shared" si="0"/>
        <v>28</v>
      </c>
      <c r="C13" s="21">
        <v>53106</v>
      </c>
      <c r="D13" s="21">
        <v>207096</v>
      </c>
      <c r="E13" s="21">
        <v>7391252000</v>
      </c>
      <c r="F13" s="25">
        <v>62.6</v>
      </c>
      <c r="G13" s="25">
        <v>55.2</v>
      </c>
    </row>
    <row r="14" spans="1:7" ht="22.5" customHeight="1">
      <c r="A14" s="271"/>
      <c r="B14" s="32">
        <f t="shared" si="0"/>
        <v>29</v>
      </c>
      <c r="C14" s="21">
        <v>53068</v>
      </c>
      <c r="D14" s="21">
        <v>207014</v>
      </c>
      <c r="E14" s="21">
        <v>7452829128</v>
      </c>
      <c r="F14" s="25">
        <v>62.4</v>
      </c>
      <c r="G14" s="25">
        <v>55.4</v>
      </c>
    </row>
    <row r="15" spans="1:7" ht="22.5" customHeight="1">
      <c r="A15" s="271"/>
      <c r="B15" s="32">
        <f>B10</f>
        <v>30</v>
      </c>
      <c r="C15" s="21">
        <v>52906</v>
      </c>
      <c r="D15" s="21">
        <v>206660</v>
      </c>
      <c r="E15" s="21">
        <v>7387761699</v>
      </c>
      <c r="F15" s="25">
        <v>62.1</v>
      </c>
      <c r="G15" s="25">
        <v>55.5</v>
      </c>
    </row>
    <row r="16" spans="1:7" ht="22.5" customHeight="1">
      <c r="A16" s="270" t="s">
        <v>5</v>
      </c>
      <c r="B16" s="32">
        <f t="shared" si="0"/>
        <v>26</v>
      </c>
      <c r="C16" s="21">
        <v>11126</v>
      </c>
      <c r="D16" s="21">
        <v>16765</v>
      </c>
      <c r="E16" s="21">
        <v>82503000</v>
      </c>
      <c r="F16" s="25">
        <v>23.1</v>
      </c>
      <c r="G16" s="25">
        <v>22.2</v>
      </c>
    </row>
    <row r="17" spans="1:7" ht="22.5" customHeight="1">
      <c r="A17" s="271"/>
      <c r="B17" s="32">
        <f t="shared" si="0"/>
        <v>27</v>
      </c>
      <c r="C17" s="21">
        <v>10398</v>
      </c>
      <c r="D17" s="21">
        <v>15686</v>
      </c>
      <c r="E17" s="21">
        <v>77322000</v>
      </c>
      <c r="F17" s="25">
        <v>21.1</v>
      </c>
      <c r="G17" s="25">
        <v>20.100000000000001</v>
      </c>
    </row>
    <row r="18" spans="1:7" ht="22.5" customHeight="1">
      <c r="A18" s="271"/>
      <c r="B18" s="32">
        <f t="shared" si="0"/>
        <v>28</v>
      </c>
      <c r="C18" s="21">
        <v>10194</v>
      </c>
      <c r="D18" s="21">
        <v>15350</v>
      </c>
      <c r="E18" s="21">
        <v>87854000</v>
      </c>
      <c r="F18" s="25">
        <v>20.5</v>
      </c>
      <c r="G18" s="25">
        <v>20.2</v>
      </c>
    </row>
    <row r="19" spans="1:7" ht="22.5" customHeight="1">
      <c r="A19" s="271"/>
      <c r="B19" s="32">
        <f t="shared" si="0"/>
        <v>29</v>
      </c>
      <c r="C19" s="21">
        <v>10014</v>
      </c>
      <c r="D19" s="21">
        <v>15059</v>
      </c>
      <c r="E19" s="21">
        <v>89443000</v>
      </c>
      <c r="F19" s="25">
        <v>20.100000000000001</v>
      </c>
      <c r="G19" s="25">
        <v>19.7</v>
      </c>
    </row>
    <row r="20" spans="1:7" ht="22.5" customHeight="1">
      <c r="A20" s="271"/>
      <c r="B20" s="32">
        <f>B15</f>
        <v>30</v>
      </c>
      <c r="C20" s="21">
        <v>9803</v>
      </c>
      <c r="D20" s="21">
        <v>14712</v>
      </c>
      <c r="E20" s="21">
        <v>90467500</v>
      </c>
      <c r="F20" s="25">
        <v>19.7</v>
      </c>
      <c r="G20" s="25">
        <v>19.100000000000001</v>
      </c>
    </row>
    <row r="21" spans="1:7" ht="22.5" customHeight="1">
      <c r="A21" s="272" t="s">
        <v>31</v>
      </c>
      <c r="B21" s="32">
        <f t="shared" si="0"/>
        <v>26</v>
      </c>
      <c r="C21" s="21">
        <v>15050</v>
      </c>
      <c r="D21" s="21">
        <v>118370</v>
      </c>
      <c r="E21" s="21">
        <v>2389415000</v>
      </c>
      <c r="F21" s="25">
        <v>55.5</v>
      </c>
      <c r="G21" s="25">
        <v>61.6</v>
      </c>
    </row>
    <row r="22" spans="1:7" ht="22.5" customHeight="1">
      <c r="A22" s="215"/>
      <c r="B22" s="32">
        <f t="shared" si="0"/>
        <v>27</v>
      </c>
      <c r="C22" s="21">
        <v>15373</v>
      </c>
      <c r="D22" s="21">
        <v>114434</v>
      </c>
      <c r="E22" s="21">
        <v>2201030000</v>
      </c>
      <c r="F22" s="25">
        <v>57.6</v>
      </c>
      <c r="G22" s="25">
        <v>60</v>
      </c>
    </row>
    <row r="23" spans="1:7" ht="22.5" customHeight="1">
      <c r="A23" s="215"/>
      <c r="B23" s="32">
        <f t="shared" si="0"/>
        <v>28</v>
      </c>
      <c r="C23" s="21">
        <v>15031</v>
      </c>
      <c r="D23" s="21">
        <v>111496</v>
      </c>
      <c r="E23" s="21">
        <v>2133804050</v>
      </c>
      <c r="F23" s="25">
        <v>57.8</v>
      </c>
      <c r="G23" s="25">
        <v>60.3</v>
      </c>
    </row>
    <row r="24" spans="1:7" ht="22.5" customHeight="1">
      <c r="A24" s="215"/>
      <c r="B24" s="32">
        <f t="shared" si="0"/>
        <v>29</v>
      </c>
      <c r="C24" s="21">
        <v>14385</v>
      </c>
      <c r="D24" s="21">
        <v>106663</v>
      </c>
      <c r="E24" s="21">
        <v>2019210045</v>
      </c>
      <c r="F24" s="25">
        <v>57.8</v>
      </c>
      <c r="G24" s="25">
        <v>60.4</v>
      </c>
    </row>
    <row r="25" spans="1:7" ht="22.5" customHeight="1">
      <c r="A25" s="215"/>
      <c r="B25" s="32">
        <f>B20</f>
        <v>30</v>
      </c>
      <c r="C25" s="21">
        <v>13903</v>
      </c>
      <c r="D25" s="21">
        <v>102454</v>
      </c>
      <c r="E25" s="21">
        <v>1933129044</v>
      </c>
      <c r="F25" s="25">
        <v>57.6</v>
      </c>
      <c r="G25" s="25">
        <v>60</v>
      </c>
    </row>
    <row r="26" spans="1:7" ht="22.5" customHeight="1">
      <c r="A26" s="268" t="s">
        <v>8</v>
      </c>
      <c r="B26" s="32">
        <f>B21</f>
        <v>26</v>
      </c>
      <c r="C26" s="20">
        <f>SUM(C6,C11,C16,C21)</f>
        <v>90183</v>
      </c>
      <c r="D26" s="20">
        <f t="shared" ref="D26:E26" si="1">SUM(D6,D11,D16,D21)</f>
        <v>385733</v>
      </c>
      <c r="E26" s="20">
        <f t="shared" si="1"/>
        <v>11586405000</v>
      </c>
      <c r="F26" s="25">
        <v>49.5</v>
      </c>
      <c r="G26" s="25">
        <v>55.6</v>
      </c>
    </row>
    <row r="27" spans="1:7" ht="22.5" customHeight="1">
      <c r="A27" s="247"/>
      <c r="B27" s="32">
        <f t="shared" ref="B27:B30" si="2">B22</f>
        <v>27</v>
      </c>
      <c r="C27" s="20">
        <f t="shared" ref="C27:E30" si="3">SUM(C7,C12,C17,C22)</f>
        <v>88414</v>
      </c>
      <c r="D27" s="20">
        <f t="shared" si="3"/>
        <v>371124</v>
      </c>
      <c r="E27" s="20">
        <f t="shared" si="3"/>
        <v>10950569000</v>
      </c>
      <c r="F27" s="25">
        <v>49.2</v>
      </c>
      <c r="G27" s="25">
        <v>55.5</v>
      </c>
    </row>
    <row r="28" spans="1:7" ht="22.5" customHeight="1">
      <c r="A28" s="247"/>
      <c r="B28" s="32">
        <f t="shared" si="2"/>
        <v>28</v>
      </c>
      <c r="C28" s="20">
        <f t="shared" si="3"/>
        <v>86783</v>
      </c>
      <c r="D28" s="20">
        <f t="shared" si="3"/>
        <v>364051</v>
      </c>
      <c r="E28" s="20">
        <f t="shared" si="3"/>
        <v>11043970563</v>
      </c>
      <c r="F28" s="25">
        <v>48.4</v>
      </c>
      <c r="G28" s="25">
        <v>54</v>
      </c>
    </row>
    <row r="29" spans="1:7" ht="22.5" customHeight="1">
      <c r="A29" s="247"/>
      <c r="B29" s="32">
        <f t="shared" si="2"/>
        <v>29</v>
      </c>
      <c r="C29" s="20">
        <f t="shared" si="3"/>
        <v>84018</v>
      </c>
      <c r="D29" s="20">
        <f t="shared" si="3"/>
        <v>351454</v>
      </c>
      <c r="E29" s="20">
        <f t="shared" si="3"/>
        <v>10696283091</v>
      </c>
      <c r="F29" s="25">
        <v>47.5</v>
      </c>
      <c r="G29" s="25">
        <v>53.3</v>
      </c>
    </row>
    <row r="30" spans="1:7" ht="22.5" customHeight="1">
      <c r="A30" s="248"/>
      <c r="B30" s="32">
        <f t="shared" si="2"/>
        <v>30</v>
      </c>
      <c r="C30" s="20">
        <f t="shared" si="3"/>
        <v>82656</v>
      </c>
      <c r="D30" s="20">
        <f t="shared" si="3"/>
        <v>344460</v>
      </c>
      <c r="E30" s="20">
        <f t="shared" si="3"/>
        <v>10704483722</v>
      </c>
      <c r="F30" s="25">
        <v>47.4</v>
      </c>
      <c r="G30" s="25">
        <v>54</v>
      </c>
    </row>
  </sheetData>
  <sheetProtection selectLockedCells="1"/>
  <mergeCells count="12">
    <mergeCell ref="A26:A30"/>
    <mergeCell ref="A3:A4"/>
    <mergeCell ref="B3:B4"/>
    <mergeCell ref="C3:C4"/>
    <mergeCell ref="A1:G1"/>
    <mergeCell ref="A6:A10"/>
    <mergeCell ref="A11:A15"/>
    <mergeCell ref="A16:A20"/>
    <mergeCell ref="A21:A25"/>
    <mergeCell ref="D3:D4"/>
    <mergeCell ref="E3:E4"/>
    <mergeCell ref="F3:G3"/>
  </mergeCells>
  <phoneticPr fontId="2"/>
  <conditionalFormatting sqref="B10:G10">
    <cfRule type="expression" dxfId="5" priority="4">
      <formula>B10=""</formula>
    </cfRule>
  </conditionalFormatting>
  <conditionalFormatting sqref="C6:G25">
    <cfRule type="expression" dxfId="4" priority="2">
      <formula>C6=""</formula>
    </cfRule>
  </conditionalFormatting>
  <conditionalFormatting sqref="F26:G30">
    <cfRule type="expression" dxfId="3" priority="3">
      <formula>F26=""</formula>
    </cfRule>
  </conditionalFormatting>
  <conditionalFormatting sqref="C9:G9">
    <cfRule type="expression" dxfId="2" priority="1">
      <formula>C9=""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44" orientation="portrait" useFirstPageNumber="1" r:id="rId1"/>
  <headerFooter>
    <oddFooter>&amp;C&amp;"ＭＳ 明朝,標準"&amp;P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showGridLines="0" view="pageBreakPreview" topLeftCell="C1" zoomScale="115" zoomScaleNormal="100" zoomScaleSheetLayoutView="115" workbookViewId="0">
      <selection activeCell="L6" sqref="L6"/>
    </sheetView>
  </sheetViews>
  <sheetFormatPr defaultRowHeight="13.5"/>
  <cols>
    <col min="1" max="1" width="9.75" style="7" customWidth="1"/>
    <col min="2" max="10" width="9" style="7"/>
    <col min="11" max="11" width="11.125" style="7" bestFit="1" customWidth="1"/>
    <col min="12" max="15" width="11.25" style="7" customWidth="1"/>
    <col min="16" max="16384" width="9" style="7"/>
  </cols>
  <sheetData>
    <row r="1" spans="1:15" ht="30" customHeight="1">
      <c r="A1" s="273" t="s">
        <v>35</v>
      </c>
      <c r="B1" s="273"/>
      <c r="C1" s="273"/>
      <c r="D1" s="273"/>
      <c r="E1" s="273"/>
      <c r="F1" s="273"/>
      <c r="G1" s="273"/>
      <c r="H1" s="273"/>
      <c r="I1" s="273"/>
      <c r="K1" s="14"/>
      <c r="L1" s="27" t="s">
        <v>36</v>
      </c>
      <c r="M1" s="27" t="s">
        <v>37</v>
      </c>
      <c r="N1" s="27" t="s">
        <v>38</v>
      </c>
      <c r="O1" s="27" t="s">
        <v>39</v>
      </c>
    </row>
    <row r="2" spans="1:15">
      <c r="K2" s="22">
        <f>'44'!B6</f>
        <v>26</v>
      </c>
      <c r="L2" s="23">
        <v>43.9</v>
      </c>
      <c r="M2" s="23">
        <v>63.4</v>
      </c>
      <c r="N2" s="23">
        <v>23.1</v>
      </c>
      <c r="O2" s="23">
        <v>55.5</v>
      </c>
    </row>
    <row r="3" spans="1:15">
      <c r="K3" s="22">
        <f>'44'!B7</f>
        <v>27</v>
      </c>
      <c r="L3" s="23">
        <v>43.1</v>
      </c>
      <c r="M3" s="23">
        <v>62.8</v>
      </c>
      <c r="N3" s="23">
        <v>21.1</v>
      </c>
      <c r="O3" s="23">
        <v>57.6</v>
      </c>
    </row>
    <row r="4" spans="1:15">
      <c r="K4" s="22">
        <f>'44'!B8</f>
        <v>28</v>
      </c>
      <c r="L4" s="23">
        <v>41.3</v>
      </c>
      <c r="M4" s="23">
        <v>62.6</v>
      </c>
      <c r="N4" s="23">
        <v>20.5</v>
      </c>
      <c r="O4" s="23">
        <v>57.8</v>
      </c>
    </row>
    <row r="5" spans="1:15">
      <c r="K5" s="22">
        <f>'44'!B9</f>
        <v>29</v>
      </c>
      <c r="L5" s="23">
        <v>38.200000000000003</v>
      </c>
      <c r="M5" s="23">
        <v>62.4</v>
      </c>
      <c r="N5" s="23">
        <v>20.100000000000001</v>
      </c>
      <c r="O5" s="23">
        <v>57.8</v>
      </c>
    </row>
    <row r="6" spans="1:15">
      <c r="K6" s="22">
        <f>'44'!B10</f>
        <v>30</v>
      </c>
      <c r="L6" s="23">
        <v>39.5</v>
      </c>
      <c r="M6" s="23">
        <v>62.1</v>
      </c>
      <c r="N6" s="23">
        <v>19.7</v>
      </c>
      <c r="O6" s="23">
        <v>57.6</v>
      </c>
    </row>
  </sheetData>
  <sheetProtection selectLockedCells="1"/>
  <mergeCells count="1">
    <mergeCell ref="A1:I1"/>
  </mergeCells>
  <phoneticPr fontId="2"/>
  <pageMargins left="0.94488188976377963" right="0.70866141732283472" top="0.74803149606299213" bottom="0.74803149606299213" header="0.31496062992125984" footer="0.31496062992125984"/>
  <pageSetup paperSize="9" firstPageNumber="45" orientation="portrait" useFirstPageNumber="1" r:id="rId1"/>
  <headerFooter>
    <oddFooter xml:space="preserve">&amp;C&amp;"ＭＳ 明朝,標準"&amp;P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13" workbookViewId="0">
      <selection activeCell="J30" sqref="J30:K32"/>
    </sheetView>
  </sheetViews>
  <sheetFormatPr defaultRowHeight="13.5"/>
  <cols>
    <col min="1" max="1" width="3.75" style="7" customWidth="1"/>
    <col min="2" max="3" width="10" style="7" customWidth="1"/>
    <col min="4" max="4" width="6.25" style="7" customWidth="1"/>
    <col min="5" max="5" width="10" style="7" customWidth="1"/>
    <col min="6" max="6" width="6.25" style="7" customWidth="1"/>
    <col min="7" max="7" width="10" style="7" customWidth="1"/>
    <col min="8" max="8" width="6.25" style="7" customWidth="1"/>
    <col min="9" max="9" width="10" style="7" customWidth="1"/>
    <col min="10" max="10" width="6.25" style="7" customWidth="1"/>
    <col min="11" max="11" width="10" style="7" customWidth="1"/>
    <col min="12" max="12" width="5" style="7" customWidth="1"/>
    <col min="13" max="16384" width="9" style="7"/>
  </cols>
  <sheetData>
    <row r="1" spans="1:11" ht="17.25">
      <c r="A1" s="274" t="s">
        <v>69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</row>
    <row r="2" spans="1:1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8.75" customHeight="1">
      <c r="A3" s="269" t="s">
        <v>70</v>
      </c>
      <c r="B3" s="269"/>
      <c r="C3" s="275" t="s">
        <v>45</v>
      </c>
      <c r="D3" s="269" t="s">
        <v>46</v>
      </c>
      <c r="E3" s="269"/>
      <c r="F3" s="269" t="s">
        <v>71</v>
      </c>
      <c r="G3" s="269"/>
      <c r="H3" s="269" t="s">
        <v>72</v>
      </c>
      <c r="I3" s="269"/>
      <c r="J3" s="269" t="s">
        <v>73</v>
      </c>
      <c r="K3" s="269"/>
    </row>
    <row r="4" spans="1:11" ht="18.75" customHeight="1">
      <c r="A4" s="269"/>
      <c r="B4" s="269"/>
      <c r="C4" s="276"/>
      <c r="D4" s="45" t="s">
        <v>18</v>
      </c>
      <c r="E4" s="46" t="s">
        <v>14</v>
      </c>
      <c r="F4" s="45" t="s">
        <v>18</v>
      </c>
      <c r="G4" s="46" t="s">
        <v>14</v>
      </c>
      <c r="H4" s="45" t="s">
        <v>18</v>
      </c>
      <c r="I4" s="46" t="s">
        <v>14</v>
      </c>
      <c r="J4" s="45" t="s">
        <v>18</v>
      </c>
      <c r="K4" s="46" t="s">
        <v>14</v>
      </c>
    </row>
    <row r="5" spans="1:11" ht="11.25" customHeight="1">
      <c r="A5" s="76"/>
      <c r="B5" s="94"/>
      <c r="C5" s="34" t="s">
        <v>50</v>
      </c>
      <c r="D5" s="34" t="s">
        <v>19</v>
      </c>
      <c r="E5" s="34" t="s">
        <v>3</v>
      </c>
      <c r="F5" s="34" t="s">
        <v>19</v>
      </c>
      <c r="G5" s="34" t="s">
        <v>3</v>
      </c>
      <c r="H5" s="34" t="s">
        <v>19</v>
      </c>
      <c r="I5" s="34" t="s">
        <v>3</v>
      </c>
      <c r="J5" s="34" t="s">
        <v>19</v>
      </c>
      <c r="K5" s="34" t="s">
        <v>3</v>
      </c>
    </row>
    <row r="6" spans="1:11" ht="30" customHeight="1">
      <c r="A6" s="242" t="s">
        <v>74</v>
      </c>
      <c r="B6" s="243"/>
      <c r="C6" s="39">
        <v>12000</v>
      </c>
      <c r="D6" s="126" t="s">
        <v>75</v>
      </c>
      <c r="E6" s="39">
        <v>20400829</v>
      </c>
      <c r="F6" s="126" t="s">
        <v>75</v>
      </c>
      <c r="G6" s="39">
        <v>20400829</v>
      </c>
      <c r="H6" s="39">
        <v>0</v>
      </c>
      <c r="I6" s="39">
        <v>0</v>
      </c>
      <c r="J6" s="39">
        <v>0</v>
      </c>
      <c r="K6" s="39">
        <v>0</v>
      </c>
    </row>
    <row r="7" spans="1:11" ht="33.75" customHeight="1">
      <c r="A7" s="221" t="s">
        <v>76</v>
      </c>
      <c r="B7" s="41" t="s">
        <v>77</v>
      </c>
      <c r="C7" s="21">
        <v>9000</v>
      </c>
      <c r="D7" s="21">
        <v>35836</v>
      </c>
      <c r="E7" s="21">
        <v>10750800</v>
      </c>
      <c r="F7" s="21">
        <v>35836</v>
      </c>
      <c r="G7" s="21">
        <v>10750800</v>
      </c>
      <c r="H7" s="21">
        <v>0</v>
      </c>
      <c r="I7" s="21">
        <v>0</v>
      </c>
      <c r="J7" s="21">
        <v>0</v>
      </c>
      <c r="K7" s="21">
        <v>0</v>
      </c>
    </row>
    <row r="8" spans="1:11" ht="33.75" customHeight="1">
      <c r="A8" s="222"/>
      <c r="B8" s="41" t="s">
        <v>78</v>
      </c>
      <c r="C8" s="21">
        <v>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</row>
    <row r="9" spans="1:11" ht="33.75" customHeight="1">
      <c r="A9" s="223"/>
      <c r="B9" s="41" t="s">
        <v>79</v>
      </c>
      <c r="C9" s="21">
        <v>1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</row>
    <row r="10" spans="1:11" ht="37.5" customHeight="1"/>
    <row r="11" spans="1:11" ht="17.25">
      <c r="A11" s="274" t="s">
        <v>80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</row>
    <row r="13" spans="1:11" ht="30" customHeight="1">
      <c r="A13" s="278" t="s">
        <v>2</v>
      </c>
      <c r="B13" s="279"/>
      <c r="C13" s="280"/>
      <c r="D13" s="269" t="s">
        <v>81</v>
      </c>
      <c r="E13" s="269"/>
      <c r="F13" s="269" t="s">
        <v>82</v>
      </c>
      <c r="G13" s="269"/>
      <c r="H13" s="269" t="s">
        <v>83</v>
      </c>
      <c r="I13" s="269"/>
      <c r="J13" s="269" t="s">
        <v>84</v>
      </c>
      <c r="K13" s="269"/>
    </row>
    <row r="14" spans="1:11" ht="11.25" customHeight="1">
      <c r="A14" s="76"/>
      <c r="B14" s="127"/>
      <c r="C14" s="94"/>
      <c r="D14" s="277" t="s">
        <v>85</v>
      </c>
      <c r="E14" s="277"/>
      <c r="F14" s="277" t="s">
        <v>3</v>
      </c>
      <c r="G14" s="277"/>
      <c r="H14" s="277"/>
      <c r="I14" s="277"/>
      <c r="J14" s="277" t="s">
        <v>3</v>
      </c>
      <c r="K14" s="277"/>
    </row>
    <row r="15" spans="1:11" ht="15" customHeight="1">
      <c r="A15" s="284" t="s">
        <v>86</v>
      </c>
      <c r="B15" s="285"/>
      <c r="C15" s="286"/>
      <c r="D15" s="302">
        <v>90197</v>
      </c>
      <c r="E15" s="303"/>
      <c r="F15" s="292" t="s">
        <v>75</v>
      </c>
      <c r="G15" s="293"/>
      <c r="H15" s="307">
        <v>3000</v>
      </c>
      <c r="I15" s="308"/>
      <c r="J15" s="311">
        <v>271883250</v>
      </c>
      <c r="K15" s="299"/>
    </row>
    <row r="16" spans="1:11" ht="15" customHeight="1">
      <c r="A16" s="284"/>
      <c r="B16" s="285"/>
      <c r="C16" s="286"/>
      <c r="D16" s="304"/>
      <c r="E16" s="303"/>
      <c r="F16" s="292"/>
      <c r="G16" s="293"/>
      <c r="H16" s="307"/>
      <c r="I16" s="308"/>
      <c r="J16" s="298"/>
      <c r="K16" s="299"/>
    </row>
    <row r="17" spans="1:11" ht="15" customHeight="1">
      <c r="A17" s="287"/>
      <c r="B17" s="288"/>
      <c r="C17" s="289"/>
      <c r="D17" s="305"/>
      <c r="E17" s="306"/>
      <c r="F17" s="294"/>
      <c r="G17" s="295"/>
      <c r="H17" s="309"/>
      <c r="I17" s="310"/>
      <c r="J17" s="300"/>
      <c r="K17" s="301"/>
    </row>
    <row r="18" spans="1:11" ht="15" customHeight="1">
      <c r="A18" s="281" t="s">
        <v>87</v>
      </c>
      <c r="B18" s="282"/>
      <c r="C18" s="283"/>
      <c r="D18" s="290" t="s">
        <v>68</v>
      </c>
      <c r="E18" s="291"/>
      <c r="F18" s="296">
        <v>20367625</v>
      </c>
      <c r="G18" s="297"/>
      <c r="H18" s="290" t="s">
        <v>88</v>
      </c>
      <c r="I18" s="291"/>
      <c r="J18" s="296">
        <v>8111798</v>
      </c>
      <c r="K18" s="297"/>
    </row>
    <row r="19" spans="1:11" ht="15" customHeight="1">
      <c r="A19" s="284"/>
      <c r="B19" s="285"/>
      <c r="C19" s="286"/>
      <c r="D19" s="292"/>
      <c r="E19" s="293"/>
      <c r="F19" s="298"/>
      <c r="G19" s="299"/>
      <c r="H19" s="292"/>
      <c r="I19" s="293"/>
      <c r="J19" s="298"/>
      <c r="K19" s="299"/>
    </row>
    <row r="20" spans="1:11" ht="15" customHeight="1">
      <c r="A20" s="287"/>
      <c r="B20" s="288"/>
      <c r="C20" s="289"/>
      <c r="D20" s="294"/>
      <c r="E20" s="295"/>
      <c r="F20" s="300"/>
      <c r="G20" s="301"/>
      <c r="H20" s="294"/>
      <c r="I20" s="295"/>
      <c r="J20" s="300"/>
      <c r="K20" s="301"/>
    </row>
    <row r="21" spans="1:11" ht="15" customHeight="1">
      <c r="A21" s="240" t="s">
        <v>89</v>
      </c>
      <c r="B21" s="258"/>
      <c r="C21" s="241"/>
      <c r="D21" s="290" t="s">
        <v>68</v>
      </c>
      <c r="E21" s="291"/>
      <c r="F21" s="296">
        <v>55000</v>
      </c>
      <c r="G21" s="297"/>
      <c r="H21" s="290" t="s">
        <v>90</v>
      </c>
      <c r="I21" s="291"/>
      <c r="J21" s="296">
        <v>21909</v>
      </c>
      <c r="K21" s="297"/>
    </row>
    <row r="22" spans="1:11" ht="15" customHeight="1">
      <c r="A22" s="260"/>
      <c r="B22" s="312"/>
      <c r="C22" s="261"/>
      <c r="D22" s="292"/>
      <c r="E22" s="293"/>
      <c r="F22" s="298"/>
      <c r="G22" s="299"/>
      <c r="H22" s="292"/>
      <c r="I22" s="293"/>
      <c r="J22" s="298"/>
      <c r="K22" s="299"/>
    </row>
    <row r="23" spans="1:11" ht="15" customHeight="1">
      <c r="A23" s="242"/>
      <c r="B23" s="259"/>
      <c r="C23" s="243"/>
      <c r="D23" s="294"/>
      <c r="E23" s="295"/>
      <c r="F23" s="300"/>
      <c r="G23" s="301"/>
      <c r="H23" s="294"/>
      <c r="I23" s="295"/>
      <c r="J23" s="300"/>
      <c r="K23" s="301"/>
    </row>
    <row r="24" spans="1:11" ht="15" customHeight="1">
      <c r="A24" s="313" t="s">
        <v>91</v>
      </c>
      <c r="B24" s="314"/>
      <c r="C24" s="315"/>
      <c r="D24" s="290" t="s">
        <v>92</v>
      </c>
      <c r="E24" s="291"/>
      <c r="F24" s="296">
        <v>6840019</v>
      </c>
      <c r="G24" s="297"/>
      <c r="H24" s="290" t="s">
        <v>93</v>
      </c>
      <c r="I24" s="291"/>
      <c r="J24" s="296">
        <v>6840019</v>
      </c>
      <c r="K24" s="297"/>
    </row>
    <row r="25" spans="1:11" ht="15" customHeight="1">
      <c r="A25" s="316"/>
      <c r="B25" s="317"/>
      <c r="C25" s="318"/>
      <c r="D25" s="292"/>
      <c r="E25" s="293"/>
      <c r="F25" s="298"/>
      <c r="G25" s="299"/>
      <c r="H25" s="292"/>
      <c r="I25" s="293"/>
      <c r="J25" s="298"/>
      <c r="K25" s="299"/>
    </row>
    <row r="26" spans="1:11" ht="15" customHeight="1">
      <c r="A26" s="319"/>
      <c r="B26" s="320"/>
      <c r="C26" s="321"/>
      <c r="D26" s="294"/>
      <c r="E26" s="295"/>
      <c r="F26" s="300"/>
      <c r="G26" s="301"/>
      <c r="H26" s="294"/>
      <c r="I26" s="295"/>
      <c r="J26" s="300"/>
      <c r="K26" s="301"/>
    </row>
    <row r="27" spans="1:11" ht="15" customHeight="1">
      <c r="A27" s="240" t="s">
        <v>94</v>
      </c>
      <c r="B27" s="258"/>
      <c r="C27" s="241"/>
      <c r="D27" s="290" t="s">
        <v>68</v>
      </c>
      <c r="E27" s="291"/>
      <c r="F27" s="296">
        <v>84618</v>
      </c>
      <c r="G27" s="297"/>
      <c r="H27" s="290" t="s">
        <v>95</v>
      </c>
      <c r="I27" s="291"/>
      <c r="J27" s="296">
        <v>5922</v>
      </c>
      <c r="K27" s="297"/>
    </row>
    <row r="28" spans="1:11" ht="15" customHeight="1">
      <c r="A28" s="260"/>
      <c r="B28" s="312"/>
      <c r="C28" s="261"/>
      <c r="D28" s="292"/>
      <c r="E28" s="293"/>
      <c r="F28" s="298"/>
      <c r="G28" s="299"/>
      <c r="H28" s="292"/>
      <c r="I28" s="293"/>
      <c r="J28" s="298"/>
      <c r="K28" s="299"/>
    </row>
    <row r="29" spans="1:11" ht="15" customHeight="1" thickBot="1">
      <c r="A29" s="242"/>
      <c r="B29" s="259"/>
      <c r="C29" s="243"/>
      <c r="D29" s="294"/>
      <c r="E29" s="295"/>
      <c r="F29" s="300"/>
      <c r="G29" s="301"/>
      <c r="H29" s="292"/>
      <c r="I29" s="293"/>
      <c r="J29" s="322"/>
      <c r="K29" s="323"/>
    </row>
    <row r="30" spans="1:11" ht="15" customHeight="1" thickTop="1">
      <c r="A30" s="286"/>
      <c r="B30" s="324"/>
      <c r="C30" s="284"/>
      <c r="D30" s="325"/>
      <c r="E30" s="326"/>
      <c r="F30" s="293"/>
      <c r="G30" s="292"/>
      <c r="H30" s="327" t="s">
        <v>96</v>
      </c>
      <c r="I30" s="328"/>
      <c r="J30" s="329">
        <v>286862898</v>
      </c>
      <c r="K30" s="329"/>
    </row>
    <row r="31" spans="1:11" ht="15" customHeight="1">
      <c r="A31" s="286"/>
      <c r="B31" s="324"/>
      <c r="C31" s="284"/>
      <c r="D31" s="326"/>
      <c r="E31" s="326"/>
      <c r="F31" s="293"/>
      <c r="G31" s="292"/>
      <c r="H31" s="292"/>
      <c r="I31" s="293"/>
      <c r="J31" s="330"/>
      <c r="K31" s="330"/>
    </row>
    <row r="32" spans="1:11" ht="15" customHeight="1">
      <c r="A32" s="286"/>
      <c r="B32" s="324"/>
      <c r="C32" s="284"/>
      <c r="D32" s="326"/>
      <c r="E32" s="326"/>
      <c r="F32" s="293"/>
      <c r="G32" s="292"/>
      <c r="H32" s="294"/>
      <c r="I32" s="295"/>
      <c r="J32" s="331"/>
      <c r="K32" s="331"/>
    </row>
  </sheetData>
  <mergeCells count="49">
    <mergeCell ref="A30:C32"/>
    <mergeCell ref="D30:E32"/>
    <mergeCell ref="F30:G32"/>
    <mergeCell ref="H30:I32"/>
    <mergeCell ref="J30:K32"/>
    <mergeCell ref="A27:C29"/>
    <mergeCell ref="D27:E29"/>
    <mergeCell ref="F27:G29"/>
    <mergeCell ref="H27:I29"/>
    <mergeCell ref="J27:K29"/>
    <mergeCell ref="A24:C26"/>
    <mergeCell ref="D24:E26"/>
    <mergeCell ref="F24:G26"/>
    <mergeCell ref="H24:I26"/>
    <mergeCell ref="J24:K26"/>
    <mergeCell ref="A21:C23"/>
    <mergeCell ref="D21:E23"/>
    <mergeCell ref="F21:G23"/>
    <mergeCell ref="H21:I23"/>
    <mergeCell ref="J21:K23"/>
    <mergeCell ref="A15:C17"/>
    <mergeCell ref="D15:E17"/>
    <mergeCell ref="F15:G17"/>
    <mergeCell ref="H15:I17"/>
    <mergeCell ref="J15:K17"/>
    <mergeCell ref="A18:C20"/>
    <mergeCell ref="D18:E20"/>
    <mergeCell ref="F18:G20"/>
    <mergeCell ref="H18:I20"/>
    <mergeCell ref="J18:K20"/>
    <mergeCell ref="D14:E14"/>
    <mergeCell ref="F14:G14"/>
    <mergeCell ref="H14:I14"/>
    <mergeCell ref="J14:K14"/>
    <mergeCell ref="A6:B6"/>
    <mergeCell ref="A7:A9"/>
    <mergeCell ref="A11:K11"/>
    <mergeCell ref="A13:C13"/>
    <mergeCell ref="D13:E13"/>
    <mergeCell ref="F13:G13"/>
    <mergeCell ref="H13:I13"/>
    <mergeCell ref="J13:K13"/>
    <mergeCell ref="A1:K1"/>
    <mergeCell ref="A3:B4"/>
    <mergeCell ref="C3:C4"/>
    <mergeCell ref="D3:E3"/>
    <mergeCell ref="F3:G3"/>
    <mergeCell ref="H3:I3"/>
    <mergeCell ref="J3:K3"/>
  </mergeCells>
  <phoneticPr fontId="2"/>
  <conditionalFormatting sqref="C6:K9">
    <cfRule type="expression" dxfId="1" priority="2">
      <formula>C6=""</formula>
    </cfRule>
  </conditionalFormatting>
  <conditionalFormatting sqref="D15:E17">
    <cfRule type="expression" dxfId="0" priority="1">
      <formula>$D$15=""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46" orientation="portrait" useFirstPageNumber="1" r:id="rId1"/>
  <headerFooter>
    <oddFooter>&amp;C&amp;"ＭＳ 明朝,標準"&amp;P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32-36</vt:lpstr>
      <vt:lpstr>37-38</vt:lpstr>
      <vt:lpstr>39</vt:lpstr>
      <vt:lpstr>40</vt:lpstr>
      <vt:lpstr>41-43</vt:lpstr>
      <vt:lpstr>44</vt:lpstr>
      <vt:lpstr>45</vt:lpstr>
      <vt:lpstr>46</vt:lpstr>
      <vt:lpstr>'41-43'!Print_Area</vt:lpstr>
      <vt:lpstr>'45'!Print_Area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2020-08-27T01:47:31Z</cp:lastPrinted>
  <dcterms:created xsi:type="dcterms:W3CDTF">2016-08-01T00:43:53Z</dcterms:created>
  <dcterms:modified xsi:type="dcterms:W3CDTF">2020-11-06T05:38:57Z</dcterms:modified>
</cp:coreProperties>
</file>