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5" yWindow="180" windowWidth="11010" windowHeight="7530" tabRatio="896" activeTab="3"/>
  </bookViews>
  <sheets>
    <sheet name="22" sheetId="54" r:id="rId1"/>
    <sheet name="23" sheetId="66" r:id="rId2"/>
    <sheet name="24" sheetId="67" r:id="rId3"/>
    <sheet name="25" sheetId="68" r:id="rId4"/>
    <sheet name="26" sheetId="58" r:id="rId5"/>
    <sheet name="27 " sheetId="59" r:id="rId6"/>
    <sheet name="28" sheetId="60" r:id="rId7"/>
    <sheet name="29" sheetId="61" r:id="rId8"/>
    <sheet name="30" sheetId="62" r:id="rId9"/>
    <sheet name="31" sheetId="63" r:id="rId10"/>
  </sheets>
  <definedNames>
    <definedName name="_xlnm.Print_Area" localSheetId="1">'23'!$A$1:$G$16</definedName>
    <definedName name="_xlnm.Print_Area" localSheetId="2">'24'!$A$1:$Q$31</definedName>
    <definedName name="_xlnm.Print_Area" localSheetId="3">'25'!$A$1:$P$30</definedName>
    <definedName name="_xlnm.Print_Area" localSheetId="5">'27 '!$A$1:$V$33</definedName>
    <definedName name="_xlnm.Print_Area" localSheetId="7">'29'!$A$1:$K$28</definedName>
  </definedNames>
  <calcPr calcId="145621"/>
</workbook>
</file>

<file path=xl/calcChain.xml><?xml version="1.0" encoding="utf-8"?>
<calcChain xmlns="http://schemas.openxmlformats.org/spreadsheetml/2006/main">
  <c r="E23" i="60" l="1"/>
  <c r="G23" i="60"/>
  <c r="I23" i="60"/>
  <c r="K23" i="60"/>
  <c r="M23" i="60"/>
  <c r="M5" i="68" l="1"/>
  <c r="M6" i="68"/>
  <c r="M7" i="68"/>
  <c r="M10" i="68"/>
  <c r="M11" i="68"/>
  <c r="F12" i="68"/>
  <c r="G12" i="68"/>
  <c r="I3" i="68" s="1"/>
  <c r="J12" i="68"/>
  <c r="K12" i="68"/>
  <c r="M8" i="68" s="1"/>
  <c r="L18" i="68"/>
  <c r="L19" i="68"/>
  <c r="L20" i="68"/>
  <c r="L21" i="68"/>
  <c r="L22" i="68"/>
  <c r="I4" i="67"/>
  <c r="F4" i="67" s="1"/>
  <c r="C8" i="67"/>
  <c r="I8" i="67"/>
  <c r="L8" i="67"/>
  <c r="M8" i="67"/>
  <c r="O8" i="67"/>
  <c r="F11" i="67"/>
  <c r="F12" i="67" s="1"/>
  <c r="I11" i="67"/>
  <c r="I12" i="67" s="1"/>
  <c r="L11" i="67"/>
  <c r="L12" i="67" s="1"/>
  <c r="M11" i="67"/>
  <c r="O11" i="67"/>
  <c r="C12" i="67"/>
  <c r="M12" i="67"/>
  <c r="O12" i="67"/>
  <c r="I19" i="67"/>
  <c r="M19" i="67"/>
  <c r="Q20" i="67"/>
  <c r="Q21" i="67"/>
  <c r="I22" i="67"/>
  <c r="Q22" i="67"/>
  <c r="Q23" i="67"/>
  <c r="Q24" i="67"/>
  <c r="I25" i="67"/>
  <c r="Q25" i="67"/>
  <c r="I26" i="67"/>
  <c r="Q27" i="67"/>
  <c r="G28" i="67"/>
  <c r="I23" i="67" s="1"/>
  <c r="J28" i="67"/>
  <c r="K28" i="67"/>
  <c r="M26" i="67" s="1"/>
  <c r="N28" i="67"/>
  <c r="O28" i="67"/>
  <c r="Q19" i="67" s="1"/>
  <c r="I7" i="68" l="1"/>
  <c r="I11" i="68"/>
  <c r="I4" i="68"/>
  <c r="I12" i="68" s="1"/>
  <c r="M3" i="68"/>
  <c r="I6" i="68"/>
  <c r="I10" i="68"/>
  <c r="I5" i="68"/>
  <c r="M9" i="68"/>
  <c r="M4" i="68"/>
  <c r="I9" i="68"/>
  <c r="I8" i="68"/>
  <c r="M27" i="67"/>
  <c r="I24" i="67"/>
  <c r="M21" i="67"/>
  <c r="M24" i="67"/>
  <c r="I21" i="67"/>
  <c r="Q26" i="67"/>
  <c r="Q28" i="67" s="1"/>
  <c r="I20" i="67"/>
  <c r="I28" i="67" s="1"/>
  <c r="M22" i="67"/>
  <c r="M25" i="67"/>
  <c r="I27" i="67"/>
  <c r="M20" i="67"/>
  <c r="M28" i="67" s="1"/>
  <c r="M23" i="67"/>
  <c r="G5" i="66"/>
  <c r="G6" i="66"/>
  <c r="G7" i="66"/>
  <c r="C8" i="66"/>
  <c r="C16" i="66" s="1"/>
  <c r="D8" i="66"/>
  <c r="E8" i="66"/>
  <c r="F8" i="66"/>
  <c r="G9" i="66"/>
  <c r="G12" i="66" s="1"/>
  <c r="G10" i="66"/>
  <c r="G11" i="66"/>
  <c r="C12" i="66"/>
  <c r="D12" i="66"/>
  <c r="E12" i="66"/>
  <c r="F12" i="66"/>
  <c r="G13" i="66"/>
  <c r="G15" i="66" s="1"/>
  <c r="G14" i="66"/>
  <c r="C15" i="66"/>
  <c r="D15" i="66"/>
  <c r="E15" i="66"/>
  <c r="F15" i="66"/>
  <c r="M12" i="68" l="1"/>
  <c r="F16" i="66"/>
  <c r="E16" i="66"/>
  <c r="G8" i="66"/>
  <c r="G16" i="66" s="1"/>
  <c r="D16" i="66"/>
  <c r="A22" i="63" l="1"/>
  <c r="A14" i="63" l="1"/>
  <c r="A16" i="63"/>
  <c r="A18" i="63"/>
  <c r="A20" i="63"/>
  <c r="D5" i="63" l="1"/>
  <c r="D6" i="63"/>
  <c r="D7" i="63"/>
  <c r="D8" i="63"/>
  <c r="D9" i="63"/>
  <c r="H6" i="62"/>
  <c r="H8" i="62"/>
  <c r="H12" i="62"/>
  <c r="H14" i="62"/>
  <c r="H20" i="62"/>
  <c r="H21" i="62"/>
  <c r="H22" i="62"/>
  <c r="H23" i="62"/>
  <c r="H24" i="62"/>
  <c r="D21" i="61" l="1"/>
  <c r="E21" i="61"/>
  <c r="F21" i="61"/>
  <c r="G21" i="61"/>
  <c r="H21" i="61"/>
  <c r="I21" i="61"/>
  <c r="J21" i="61"/>
  <c r="K21" i="61"/>
  <c r="H5" i="60"/>
  <c r="F5" i="60" s="1"/>
  <c r="D5" i="60" s="1"/>
  <c r="D21" i="60"/>
  <c r="E21" i="60"/>
  <c r="F21" i="60"/>
  <c r="G21" i="60"/>
  <c r="H21" i="60"/>
  <c r="I21" i="60"/>
  <c r="J21" i="60"/>
  <c r="K21" i="60"/>
  <c r="L21" i="60"/>
  <c r="M21" i="60"/>
  <c r="E20" i="59" l="1"/>
  <c r="H20" i="59"/>
  <c r="K20" i="59"/>
  <c r="N20" i="59"/>
  <c r="Q20" i="59"/>
  <c r="Q24" i="59" s="1"/>
  <c r="T20" i="59"/>
  <c r="T24" i="59" s="1"/>
  <c r="E24" i="59"/>
  <c r="H24" i="59"/>
  <c r="K24" i="59"/>
  <c r="N24" i="59"/>
  <c r="P8" i="58"/>
  <c r="P9" i="58"/>
  <c r="P11" i="58"/>
  <c r="P12" i="58"/>
  <c r="P14" i="58"/>
  <c r="P15" i="58"/>
  <c r="P17" i="58"/>
  <c r="P18" i="58"/>
  <c r="P20" i="58"/>
  <c r="P21" i="58"/>
  <c r="O27" i="58"/>
  <c r="J27" i="58" s="1"/>
  <c r="O28" i="58"/>
  <c r="N28" i="58" s="1"/>
  <c r="J29" i="58"/>
  <c r="Q29" i="58" s="1"/>
  <c r="N29" i="58"/>
  <c r="O29" i="58"/>
  <c r="G30" i="58"/>
  <c r="J30" i="58" s="1"/>
  <c r="Q30" i="58" s="1"/>
  <c r="K30" i="58"/>
  <c r="O30" i="58"/>
  <c r="N30" i="58" s="1"/>
  <c r="J31" i="58"/>
  <c r="Q31" i="58" s="1"/>
  <c r="N31" i="58"/>
  <c r="O31" i="58"/>
  <c r="O32" i="58"/>
  <c r="J32" i="58" s="1"/>
  <c r="J28" i="58" l="1"/>
  <c r="Q28" i="58" s="1"/>
  <c r="N27" i="58"/>
  <c r="Q27" i="58" s="1"/>
  <c r="N32" i="58"/>
  <c r="Q32" i="58" s="1"/>
  <c r="G7" i="54" l="1"/>
  <c r="E7" i="54" s="1"/>
  <c r="C7" i="54" s="1"/>
  <c r="C14" i="54"/>
  <c r="D14" i="54"/>
  <c r="E14" i="54"/>
  <c r="F14" i="54"/>
  <c r="G14" i="54"/>
  <c r="H14" i="54"/>
  <c r="I14" i="54"/>
  <c r="J14" i="54"/>
  <c r="K14" i="54"/>
  <c r="L14" i="54"/>
  <c r="G18" i="54"/>
  <c r="E18" i="54" s="1"/>
  <c r="C18" i="54" s="1"/>
  <c r="K18" i="54"/>
  <c r="K29" i="54" s="1"/>
  <c r="C25" i="54"/>
  <c r="D25" i="54"/>
  <c r="E25" i="54"/>
  <c r="F25" i="54"/>
  <c r="G25" i="54"/>
  <c r="H25" i="54"/>
  <c r="I25" i="54"/>
  <c r="J25" i="54"/>
  <c r="K25" i="54"/>
  <c r="L25" i="54"/>
  <c r="E29" i="54"/>
  <c r="C29" i="54" s="1"/>
  <c r="G29" i="54"/>
  <c r="C34" i="54"/>
  <c r="D34" i="54"/>
  <c r="E34" i="54"/>
  <c r="F34" i="54"/>
  <c r="G34" i="54"/>
  <c r="H34" i="54"/>
  <c r="I34" i="54"/>
  <c r="J34" i="54"/>
  <c r="K34" i="54"/>
  <c r="L34" i="54"/>
</calcChain>
</file>

<file path=xl/sharedStrings.xml><?xml version="1.0" encoding="utf-8"?>
<sst xmlns="http://schemas.openxmlformats.org/spreadsheetml/2006/main" count="410" uniqueCount="184">
  <si>
    <t>年度</t>
    <rPh sb="0" eb="2">
      <t>ネンド</t>
    </rPh>
    <phoneticPr fontId="2"/>
  </si>
  <si>
    <t>区分</t>
    <rPh sb="0" eb="2">
      <t>クブン</t>
    </rPh>
    <phoneticPr fontId="2"/>
  </si>
  <si>
    <t>計</t>
    <rPh sb="0" eb="1">
      <t>ケイ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</si>
  <si>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</si>
  <si>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</si>
  <si>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</si>
  <si>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予算額</t>
    <rPh sb="0" eb="3">
      <t>ヨサンガク</t>
    </rPh>
    <phoneticPr fontId="2"/>
  </si>
  <si>
    <t>種別</t>
    <rPh sb="0" eb="2">
      <t>シュベツ</t>
    </rPh>
    <phoneticPr fontId="2"/>
  </si>
  <si>
    <t>交付金</t>
    <rPh sb="0" eb="3">
      <t>コウフキン</t>
    </rPh>
    <phoneticPr fontId="2"/>
  </si>
  <si>
    <t>金額</t>
    <rPh sb="0" eb="2">
      <t>キンガク</t>
    </rPh>
    <phoneticPr fontId="2"/>
  </si>
  <si>
    <t>償却資産</t>
    <rPh sb="0" eb="2">
      <t>ショウキャク</t>
    </rPh>
    <rPh sb="2" eb="4">
      <t>シサン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</si>
  <si>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</si>
  <si>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</si>
  <si>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</si>
  <si>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R元</t>
    <rPh sb="1" eb="2">
      <t>ガン</t>
    </rPh>
    <phoneticPr fontId="2"/>
  </si>
  <si>
    <t>均等割</t>
    <rPh sb="0" eb="3">
      <t>キントウワリ</t>
    </rPh>
    <phoneticPr fontId="2"/>
  </si>
  <si>
    <t>所得割</t>
    <rPh sb="0" eb="2">
      <t>ショトク</t>
    </rPh>
    <rPh sb="2" eb="3">
      <t>ワリ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</si>
  <si>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</si>
  <si>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税率</t>
    <rPh sb="0" eb="2">
      <t>ゼイリツ</t>
    </rPh>
    <phoneticPr fontId="2"/>
  </si>
  <si>
    <t>原動機付自転車</t>
    <rPh sb="0" eb="3">
      <t>ゲンドウキ</t>
    </rPh>
    <rPh sb="3" eb="4">
      <t>ツキ</t>
    </rPh>
    <rPh sb="4" eb="7">
      <t>ジテンシャ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</si>
  <si>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</si>
  <si>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</si>
  <si>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営業用</t>
    <rPh sb="0" eb="3">
      <t>エイギョウヨウ</t>
    </rPh>
    <phoneticPr fontId="2"/>
  </si>
  <si>
    <t>自家用</t>
    <rPh sb="0" eb="3">
      <t>ジカヨウ</t>
    </rPh>
    <phoneticPr fontId="2"/>
  </si>
  <si>
    <t>農耕作業用</t>
    <rPh sb="0" eb="2">
      <t>ノウコウ</t>
    </rPh>
    <rPh sb="2" eb="5">
      <t>サギョウヨウ</t>
    </rPh>
    <phoneticPr fontId="2"/>
  </si>
  <si>
    <t>普通徴収</t>
    <rPh sb="0" eb="2">
      <t>フツウ</t>
    </rPh>
    <rPh sb="2" eb="4">
      <t>チョウシュウ</t>
    </rPh>
    <phoneticPr fontId="2"/>
  </si>
  <si>
    <t>年金
特別徴収</t>
    <rPh sb="0" eb="2">
      <t>ネンキン</t>
    </rPh>
    <rPh sb="3" eb="5">
      <t>トクベツ</t>
    </rPh>
    <rPh sb="5" eb="7">
      <t>チョウシュウ</t>
    </rPh>
    <phoneticPr fontId="2"/>
  </si>
  <si>
    <t>給与
特別徴収</t>
    <rPh sb="0" eb="2">
      <t>キュウヨ</t>
    </rPh>
    <rPh sb="3" eb="5">
      <t>トクベツ</t>
    </rPh>
    <rPh sb="5" eb="7">
      <t>チョウシュウ</t>
    </rPh>
    <phoneticPr fontId="2"/>
  </si>
  <si>
    <t>税額</t>
    <rPh sb="0" eb="2">
      <t>ゼイガク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</si>
  <si>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</si>
  <si>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(単位：人・円)</t>
    <rPh sb="1" eb="3">
      <t>タンイ</t>
    </rPh>
    <rPh sb="4" eb="5">
      <t>ヒト</t>
    </rPh>
    <rPh sb="6" eb="7">
      <t>エン</t>
    </rPh>
    <phoneticPr fontId="2"/>
  </si>
  <si>
    <t>(ウ)　普通徴収、特別徴収別調定額（住民税）</t>
    <rPh sb="4" eb="6">
      <t>フツウ</t>
    </rPh>
    <rPh sb="6" eb="8">
      <t>チョウシュウ</t>
    </rPh>
    <rPh sb="9" eb="11">
      <t>トクベツ</t>
    </rPh>
    <rPh sb="11" eb="13">
      <t>チョウシュウ</t>
    </rPh>
    <rPh sb="13" eb="14">
      <t>ベツ</t>
    </rPh>
    <rPh sb="14" eb="17">
      <t>チョウテイガク</t>
    </rPh>
    <rPh sb="18" eb="21">
      <t>ジュウミンゼイ</t>
    </rPh>
    <phoneticPr fontId="2"/>
  </si>
  <si>
    <t>均等割・所得割の合算</t>
    <rPh sb="0" eb="3">
      <t>キントウワリ</t>
    </rPh>
    <rPh sb="4" eb="6">
      <t>ショトク</t>
    </rPh>
    <rPh sb="6" eb="7">
      <t>ワリ</t>
    </rPh>
    <rPh sb="8" eb="10">
      <t>ガッサン</t>
    </rPh>
    <phoneticPr fontId="2"/>
  </si>
  <si>
    <t>上記
以外</t>
    <rPh sb="0" eb="2">
      <t>ジョウキ</t>
    </rPh>
    <rPh sb="3" eb="5">
      <t>イガイ</t>
    </rPh>
    <phoneticPr fontId="2"/>
  </si>
  <si>
    <t>分離
課税分</t>
    <rPh sb="0" eb="2">
      <t>ブンリ</t>
    </rPh>
    <rPh sb="3" eb="5">
      <t>カゼイ</t>
    </rPh>
    <rPh sb="5" eb="6">
      <t>ブン</t>
    </rPh>
    <phoneticPr fontId="2"/>
  </si>
  <si>
    <t>所得割
のみの者</t>
    <rPh sb="0" eb="2">
      <t>ショトク</t>
    </rPh>
    <rPh sb="2" eb="3">
      <t>ワリ</t>
    </rPh>
    <rPh sb="7" eb="8">
      <t>モノ</t>
    </rPh>
    <phoneticPr fontId="2"/>
  </si>
  <si>
    <t>均等割
のみの者</t>
    <rPh sb="0" eb="3">
      <t>キントウワリ</t>
    </rPh>
    <rPh sb="7" eb="8">
      <t>モノ</t>
    </rPh>
    <phoneticPr fontId="2"/>
  </si>
  <si>
    <t>(イ)　年度別個人県民税調定額</t>
    <rPh sb="4" eb="6">
      <t>ネンド</t>
    </rPh>
    <rPh sb="6" eb="7">
      <t>ベツ</t>
    </rPh>
    <rPh sb="7" eb="9">
      <t>コジン</t>
    </rPh>
    <rPh sb="9" eb="12">
      <t>ケンミンゼイ</t>
    </rPh>
    <rPh sb="12" eb="15">
      <t>チョウテイガク</t>
    </rPh>
    <phoneticPr fontId="2"/>
  </si>
  <si>
    <t>(ア)　年度別個人市民税調定額</t>
    <rPh sb="4" eb="6">
      <t>ネンド</t>
    </rPh>
    <rPh sb="6" eb="7">
      <t>ベツ</t>
    </rPh>
    <rPh sb="7" eb="9">
      <t>コジン</t>
    </rPh>
    <rPh sb="9" eb="12">
      <t>シミンゼイ</t>
    </rPh>
    <rPh sb="12" eb="15">
      <t>チョウテイガク</t>
    </rPh>
    <phoneticPr fontId="2"/>
  </si>
  <si>
    <t>(1)　個人市民税及び個人県民税</t>
    <rPh sb="4" eb="6">
      <t>コジン</t>
    </rPh>
    <rPh sb="6" eb="9">
      <t>シミンゼイ</t>
    </rPh>
    <rPh sb="9" eb="10">
      <t>オヨ</t>
    </rPh>
    <rPh sb="11" eb="13">
      <t>コジン</t>
    </rPh>
    <rPh sb="13" eb="16">
      <t>ケンミンゼイ</t>
    </rPh>
    <phoneticPr fontId="2"/>
  </si>
  <si>
    <t>1　市民税</t>
    <rPh sb="2" eb="5">
      <t>シミンゼイ</t>
    </rPh>
    <phoneticPr fontId="2"/>
  </si>
  <si>
    <t>Ⅱ　令和元年度税目別課税標準及び調定額</t>
    <rPh sb="2" eb="4">
      <t>レイワ</t>
    </rPh>
    <rPh sb="4" eb="5">
      <t>ガン</t>
    </rPh>
    <rPh sb="5" eb="6">
      <t>ネン</t>
    </rPh>
    <rPh sb="6" eb="7">
      <t>ド</t>
    </rPh>
    <rPh sb="7" eb="9">
      <t>ゼイモク</t>
    </rPh>
    <rPh sb="9" eb="10">
      <t>ベツ</t>
    </rPh>
    <rPh sb="10" eb="12">
      <t>カゼイ</t>
    </rPh>
    <rPh sb="12" eb="14">
      <t>ヒョウジュン</t>
    </rPh>
    <rPh sb="14" eb="15">
      <t>オヨ</t>
    </rPh>
    <rPh sb="16" eb="19">
      <t>チョウテイガク</t>
    </rPh>
    <phoneticPr fontId="2"/>
  </si>
  <si>
    <t>（単位：円）</t>
    <rPh sb="1" eb="3">
      <t>タンイ</t>
    </rPh>
    <rPh sb="4" eb="5">
      <t>エン</t>
    </rPh>
    <phoneticPr fontId="2"/>
  </si>
  <si>
    <t>9号</t>
    <rPh sb="1" eb="2">
      <t>ゴウ</t>
    </rPh>
    <phoneticPr fontId="2"/>
  </si>
  <si>
    <t>8号</t>
    <rPh sb="1" eb="2">
      <t>ゴウ</t>
    </rPh>
    <phoneticPr fontId="2"/>
  </si>
  <si>
    <t>7号</t>
    <rPh sb="1" eb="2">
      <t>ゴウ</t>
    </rPh>
    <phoneticPr fontId="2"/>
  </si>
  <si>
    <t>6号</t>
    <rPh sb="1" eb="2">
      <t>ゴウ</t>
    </rPh>
    <phoneticPr fontId="2"/>
  </si>
  <si>
    <t>5号</t>
    <rPh sb="1" eb="2">
      <t>ゴウ</t>
    </rPh>
    <phoneticPr fontId="2"/>
  </si>
  <si>
    <t>4号</t>
    <rPh sb="1" eb="2">
      <t>ゴウ</t>
    </rPh>
    <phoneticPr fontId="2"/>
  </si>
  <si>
    <t>3号</t>
    <rPh sb="1" eb="2">
      <t>ゴウ</t>
    </rPh>
    <phoneticPr fontId="2"/>
  </si>
  <si>
    <t>2号</t>
    <rPh sb="1" eb="2">
      <t>ゴウ</t>
    </rPh>
    <phoneticPr fontId="2"/>
  </si>
  <si>
    <t>1号</t>
    <rPh sb="1" eb="2">
      <t>ゴウ</t>
    </rPh>
    <phoneticPr fontId="2"/>
  </si>
  <si>
    <t>構成比</t>
    <rPh sb="0" eb="3">
      <t>コウセイヒ</t>
    </rPh>
    <phoneticPr fontId="2"/>
  </si>
  <si>
    <t>法人数</t>
    <rPh sb="0" eb="3">
      <t>ホウジンスウ</t>
    </rPh>
    <phoneticPr fontId="2"/>
  </si>
  <si>
    <t>号　　数</t>
    <rPh sb="0" eb="1">
      <t>ゴウ</t>
    </rPh>
    <rPh sb="3" eb="4">
      <t>スウ</t>
    </rPh>
    <phoneticPr fontId="2"/>
  </si>
  <si>
    <t>平成27年度</t>
    <rPh sb="0" eb="2">
      <t>ヘイセイ</t>
    </rPh>
    <rPh sb="4" eb="6">
      <t>ネンド</t>
    </rPh>
    <phoneticPr fontId="2"/>
  </si>
  <si>
    <t>法人
税割</t>
    <rPh sb="0" eb="2">
      <t>ホウジン</t>
    </rPh>
    <rPh sb="3" eb="4">
      <t>ゼイ</t>
    </rPh>
    <rPh sb="4" eb="5">
      <t>ワリ</t>
    </rPh>
    <phoneticPr fontId="2"/>
  </si>
  <si>
    <t>過年度</t>
    <rPh sb="0" eb="3">
      <t>カネンド</t>
    </rPh>
    <phoneticPr fontId="2"/>
  </si>
  <si>
    <t>現年度</t>
    <rPh sb="0" eb="3">
      <t>ゲンネンド</t>
    </rPh>
    <phoneticPr fontId="2"/>
  </si>
  <si>
    <t>平成30年度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</si>
  <si>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</si>
  <si>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</si>
  <si>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(ア)　年度別調定額</t>
    <rPh sb="4" eb="6">
      <t>ネンド</t>
    </rPh>
    <rPh sb="6" eb="7">
      <t>ベツ</t>
    </rPh>
    <rPh sb="7" eb="10">
      <t>チョウテイガク</t>
    </rPh>
    <phoneticPr fontId="2"/>
  </si>
  <si>
    <t>(2)　法人市民税</t>
    <rPh sb="4" eb="6">
      <t>ホウジン</t>
    </rPh>
    <rPh sb="6" eb="9">
      <t>シミンゼイ</t>
    </rPh>
    <phoneticPr fontId="2"/>
  </si>
  <si>
    <t>納税人員</t>
    <rPh sb="0" eb="2">
      <t>ノウゼイ</t>
    </rPh>
    <rPh sb="2" eb="4">
      <t>ジンイン</t>
    </rPh>
    <phoneticPr fontId="2"/>
  </si>
  <si>
    <t>課税標準額</t>
    <rPh sb="0" eb="5">
      <t>カゼイヒョウジュンガク</t>
    </rPh>
    <phoneticPr fontId="2"/>
  </si>
  <si>
    <t>比</t>
    <rPh sb="0" eb="1">
      <t>ヒ</t>
    </rPh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</si>
  <si>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</si>
  <si>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</si>
  <si>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（単位：円・％・人）</t>
    <rPh sb="8" eb="9">
      <t>ヒト</t>
    </rPh>
    <phoneticPr fontId="2"/>
  </si>
  <si>
    <t>(イ)　個人と法人の負担状況（令和元年度）</t>
    <rPh sb="15" eb="17">
      <t>レイワ</t>
    </rPh>
    <rPh sb="17" eb="18">
      <t>ゲン</t>
    </rPh>
    <phoneticPr fontId="2"/>
  </si>
  <si>
    <t>調定額</t>
    <rPh sb="0" eb="3">
      <t>チョウテイガク</t>
    </rPh>
    <phoneticPr fontId="2"/>
  </si>
  <si>
    <t>内訳</t>
    <rPh sb="0" eb="2">
      <t>ウチワケ</t>
    </rPh>
    <phoneticPr fontId="2"/>
  </si>
  <si>
    <t>（単位：人・円）</t>
    <rPh sb="1" eb="3">
      <t>タンイ</t>
    </rPh>
    <rPh sb="4" eb="5">
      <t>ヒト</t>
    </rPh>
    <rPh sb="6" eb="7">
      <t>エン</t>
    </rPh>
    <phoneticPr fontId="2"/>
  </si>
  <si>
    <t>2　固定資産税</t>
    <rPh sb="2" eb="4">
      <t>コテイ</t>
    </rPh>
    <rPh sb="4" eb="7">
      <t>シサンゼイ</t>
    </rPh>
    <phoneticPr fontId="2"/>
  </si>
  <si>
    <t>人員</t>
    <rPh sb="0" eb="2">
      <t>ジンイン</t>
    </rPh>
    <phoneticPr fontId="2"/>
  </si>
  <si>
    <t>令和元年度</t>
    <rPh sb="0" eb="2">
      <t>レイワ</t>
    </rPh>
    <rPh sb="2" eb="3">
      <t>ゲン</t>
    </rPh>
    <rPh sb="3" eb="5">
      <t>ネンド</t>
    </rPh>
    <phoneticPr fontId="2"/>
  </si>
  <si>
    <t>（単位：人・円）</t>
    <rPh sb="1" eb="3">
      <t>タンイ</t>
    </rPh>
    <rPh sb="4" eb="5">
      <t>ニン</t>
    </rPh>
    <rPh sb="6" eb="7">
      <t>エン</t>
    </rPh>
    <phoneticPr fontId="2"/>
  </si>
  <si>
    <t>(エ)　交付金</t>
    <phoneticPr fontId="2"/>
  </si>
  <si>
    <t>(B)-(A)</t>
    <phoneticPr fontId="2"/>
  </si>
  <si>
    <t>差引増減</t>
    <rPh sb="0" eb="2">
      <t>サシヒキ</t>
    </rPh>
    <rPh sb="2" eb="4">
      <t>ゾウゲン</t>
    </rPh>
    <phoneticPr fontId="2"/>
  </si>
  <si>
    <t>.</t>
    <phoneticPr fontId="2"/>
  </si>
  <si>
    <t>計(B)</t>
    <rPh sb="0" eb="1">
      <t>ケイ</t>
    </rPh>
    <phoneticPr fontId="2"/>
  </si>
  <si>
    <t>賦課修更正</t>
    <rPh sb="0" eb="2">
      <t>フカ</t>
    </rPh>
    <rPh sb="2" eb="3">
      <t>シュウ</t>
    </rPh>
    <rPh sb="3" eb="5">
      <t>コウセイ</t>
    </rPh>
    <phoneticPr fontId="2"/>
  </si>
  <si>
    <t>過年度随時賦課分</t>
    <rPh sb="0" eb="3">
      <t>カネンド</t>
    </rPh>
    <rPh sb="3" eb="5">
      <t>ズイジ</t>
    </rPh>
    <rPh sb="5" eb="7">
      <t>フカ</t>
    </rPh>
    <rPh sb="7" eb="8">
      <t>ブン</t>
    </rPh>
    <phoneticPr fontId="2"/>
  </si>
  <si>
    <t>増額分</t>
    <rPh sb="0" eb="2">
      <t>ゾウガク</t>
    </rPh>
    <rPh sb="2" eb="3">
      <t>ブン</t>
    </rPh>
    <phoneticPr fontId="2"/>
  </si>
  <si>
    <t>計(A)</t>
    <rPh sb="0" eb="1">
      <t>ケイ</t>
    </rPh>
    <phoneticPr fontId="2"/>
  </si>
  <si>
    <t>(公共用道路等)</t>
    <rPh sb="1" eb="3">
      <t>コウキョウ</t>
    </rPh>
    <rPh sb="3" eb="4">
      <t>ヨウ</t>
    </rPh>
    <rPh sb="4" eb="6">
      <t>ドウロ</t>
    </rPh>
    <rPh sb="6" eb="7">
      <t>トウ</t>
    </rPh>
    <phoneticPr fontId="2"/>
  </si>
  <si>
    <t>地方税法第348条第2項</t>
    <rPh sb="0" eb="3">
      <t>チホウゼイ</t>
    </rPh>
    <rPh sb="3" eb="4">
      <t>ホウ</t>
    </rPh>
    <rPh sb="4" eb="5">
      <t>ダイ</t>
    </rPh>
    <rPh sb="8" eb="9">
      <t>ジョウ</t>
    </rPh>
    <rPh sb="9" eb="10">
      <t>ダイ</t>
    </rPh>
    <rPh sb="11" eb="12">
      <t>コウ</t>
    </rPh>
    <phoneticPr fontId="2"/>
  </si>
  <si>
    <t xml:space="preserve">  （生保・災害等）</t>
  </si>
  <si>
    <t>市条例第54条第1項</t>
    <rPh sb="0" eb="1">
      <t>シ</t>
    </rPh>
    <rPh sb="1" eb="3">
      <t>ジョウレイ</t>
    </rPh>
    <rPh sb="3" eb="4">
      <t>ダイ</t>
    </rPh>
    <rPh sb="6" eb="7">
      <t>ジョウ</t>
    </rPh>
    <rPh sb="7" eb="8">
      <t>ダイ</t>
    </rPh>
    <rPh sb="9" eb="10">
      <t>コウ</t>
    </rPh>
    <phoneticPr fontId="2"/>
  </si>
  <si>
    <t>増減
件数</t>
    <rPh sb="0" eb="2">
      <t>ゾウゲン</t>
    </rPh>
    <rPh sb="3" eb="5">
      <t>ケンスウ</t>
    </rPh>
    <phoneticPr fontId="2"/>
  </si>
  <si>
    <t>（単位：件・円）</t>
    <rPh sb="1" eb="3">
      <t>タンイ</t>
    </rPh>
    <rPh sb="4" eb="5">
      <t>ケン</t>
    </rPh>
    <rPh sb="6" eb="7">
      <t>エン</t>
    </rPh>
    <phoneticPr fontId="2"/>
  </si>
  <si>
    <t>減額分</t>
    <rPh sb="0" eb="3">
      <t>ゲンガクブン</t>
    </rPh>
    <phoneticPr fontId="2"/>
  </si>
  <si>
    <t>(ウ）　固定資産税の増減額（令和元年度）</t>
    <rPh sb="4" eb="6">
      <t>コテイ</t>
    </rPh>
    <rPh sb="6" eb="9">
      <t>シサンゼイ</t>
    </rPh>
    <rPh sb="10" eb="13">
      <t>ゾウゲンガク</t>
    </rPh>
    <rPh sb="14" eb="15">
      <t>レイ</t>
    </rPh>
    <rPh sb="15" eb="16">
      <t>カズ</t>
    </rPh>
    <rPh sb="16" eb="17">
      <t>モト</t>
    </rPh>
    <rPh sb="17" eb="18">
      <t>ネン</t>
    </rPh>
    <rPh sb="18" eb="19">
      <t>ド</t>
    </rPh>
    <phoneticPr fontId="2"/>
  </si>
  <si>
    <t>二輪の小型</t>
    <rPh sb="0" eb="2">
      <t>ニリン</t>
    </rPh>
    <rPh sb="3" eb="5">
      <t>コガタ</t>
    </rPh>
    <phoneticPr fontId="2"/>
  </si>
  <si>
    <t>小型特殊</t>
    <rPh sb="0" eb="2">
      <t>コガタ</t>
    </rPh>
    <rPh sb="2" eb="4">
      <t>トクシュ</t>
    </rPh>
    <phoneticPr fontId="2"/>
  </si>
  <si>
    <t>雪上走行車</t>
    <rPh sb="0" eb="2">
      <t>セツジョウ</t>
    </rPh>
    <rPh sb="2" eb="4">
      <t>ソウコウ</t>
    </rPh>
    <rPh sb="4" eb="5">
      <t>シャ</t>
    </rPh>
    <phoneticPr fontId="2"/>
  </si>
  <si>
    <t>四輪貨物</t>
    <rPh sb="0" eb="2">
      <t>ヨンリン</t>
    </rPh>
    <rPh sb="2" eb="4">
      <t>カモツ</t>
    </rPh>
    <phoneticPr fontId="2"/>
  </si>
  <si>
    <t>三輪</t>
    <rPh sb="0" eb="2">
      <t>サンリン</t>
    </rPh>
    <phoneticPr fontId="2"/>
  </si>
  <si>
    <t>二輪</t>
    <rPh sb="0" eb="2">
      <t>ニリン</t>
    </rPh>
    <phoneticPr fontId="2"/>
  </si>
  <si>
    <t>四輪未満</t>
    <rPh sb="0" eb="2">
      <t>ヨンリン</t>
    </rPh>
    <rPh sb="2" eb="4">
      <t>ミマン</t>
    </rPh>
    <phoneticPr fontId="2"/>
  </si>
  <si>
    <t>ミニカー</t>
    <phoneticPr fontId="2"/>
  </si>
  <si>
    <t>125cc</t>
    <phoneticPr fontId="2"/>
  </si>
  <si>
    <t>90cc</t>
    <phoneticPr fontId="2"/>
  </si>
  <si>
    <t>50cc</t>
    <phoneticPr fontId="2"/>
  </si>
  <si>
    <t>台数</t>
    <rPh sb="0" eb="1">
      <t>ダイ</t>
    </rPh>
    <rPh sb="1" eb="2">
      <t>スウ</t>
    </rPh>
    <phoneticPr fontId="2"/>
  </si>
  <si>
    <t>(単位：台・円）</t>
    <rPh sb="1" eb="3">
      <t>タンイ</t>
    </rPh>
    <rPh sb="4" eb="5">
      <t>ダイ</t>
    </rPh>
    <rPh sb="6" eb="7">
      <t>エン</t>
    </rPh>
    <phoneticPr fontId="2"/>
  </si>
  <si>
    <t>（ア）　年度別調定額（現年度分）</t>
    <rPh sb="4" eb="6">
      <t>ネンド</t>
    </rPh>
    <rPh sb="6" eb="7">
      <t>ベツ</t>
    </rPh>
    <rPh sb="7" eb="10">
      <t>チョウテイガク</t>
    </rPh>
    <rPh sb="11" eb="14">
      <t>ゲンネンド</t>
    </rPh>
    <rPh sb="14" eb="15">
      <t>ブン</t>
    </rPh>
    <phoneticPr fontId="2"/>
  </si>
  <si>
    <t>ミニカー</t>
  </si>
  <si>
    <t>125cc</t>
  </si>
  <si>
    <t>90cc</t>
  </si>
  <si>
    <t>50cc</t>
  </si>
  <si>
    <t>減</t>
    <rPh sb="0" eb="1">
      <t>ゲン</t>
    </rPh>
    <phoneticPr fontId="2"/>
  </si>
  <si>
    <t>増</t>
    <rPh sb="0" eb="1">
      <t>ゾウ</t>
    </rPh>
    <phoneticPr fontId="2"/>
  </si>
  <si>
    <t>修更正</t>
    <rPh sb="0" eb="1">
      <t>シュウ</t>
    </rPh>
    <rPh sb="1" eb="3">
      <t>コウセイ</t>
    </rPh>
    <phoneticPr fontId="2"/>
  </si>
  <si>
    <t>当初調定</t>
    <rPh sb="0" eb="2">
      <t>トウショ</t>
    </rPh>
    <rPh sb="2" eb="4">
      <t>チョウテイ</t>
    </rPh>
    <phoneticPr fontId="2"/>
  </si>
  <si>
    <t>車種別</t>
    <rPh sb="0" eb="3">
      <t>シャシュベツ</t>
    </rPh>
    <phoneticPr fontId="2"/>
  </si>
  <si>
    <t>(単位：台・円)</t>
    <rPh sb="1" eb="3">
      <t>タンイ</t>
    </rPh>
    <rPh sb="4" eb="5">
      <t>ダイ</t>
    </rPh>
    <rPh sb="6" eb="7">
      <t>エン</t>
    </rPh>
    <phoneticPr fontId="2"/>
  </si>
  <si>
    <t>H30</t>
    <phoneticPr fontId="2"/>
  </si>
  <si>
    <t>H29</t>
    <phoneticPr fontId="2"/>
  </si>
  <si>
    <t>H28</t>
    <phoneticPr fontId="2"/>
  </si>
  <si>
    <t>H27</t>
    <phoneticPr fontId="2"/>
  </si>
  <si>
    <t>(単位：円・％)</t>
    <rPh sb="1" eb="3">
      <t>タンイ</t>
    </rPh>
    <rPh sb="4" eb="5">
      <t>エン</t>
    </rPh>
    <phoneticPr fontId="2"/>
  </si>
  <si>
    <t>5　鉱産税</t>
    <rPh sb="2" eb="4">
      <t>コウサン</t>
    </rPh>
    <rPh sb="4" eb="5">
      <t>ゼイ</t>
    </rPh>
    <phoneticPr fontId="2"/>
  </si>
  <si>
    <t>H30</t>
    <phoneticPr fontId="2"/>
  </si>
  <si>
    <t>H29</t>
    <phoneticPr fontId="2"/>
  </si>
  <si>
    <t>H28</t>
    <phoneticPr fontId="2"/>
  </si>
  <si>
    <t>H27</t>
    <phoneticPr fontId="2"/>
  </si>
  <si>
    <t>売渡本数</t>
    <rPh sb="0" eb="2">
      <t>ウリワタシ</t>
    </rPh>
    <rPh sb="2" eb="4">
      <t>ホンスウ</t>
    </rPh>
    <phoneticPr fontId="2"/>
  </si>
  <si>
    <t>旧三級品</t>
    <rPh sb="0" eb="1">
      <t>キュウ</t>
    </rPh>
    <rPh sb="1" eb="3">
      <t>サンキュウ</t>
    </rPh>
    <rPh sb="3" eb="4">
      <t>ヒン</t>
    </rPh>
    <phoneticPr fontId="2"/>
  </si>
  <si>
    <t>旧三級品以外</t>
    <rPh sb="0" eb="1">
      <t>キュウ</t>
    </rPh>
    <rPh sb="1" eb="2">
      <t>サン</t>
    </rPh>
    <rPh sb="2" eb="3">
      <t>キュウ</t>
    </rPh>
    <rPh sb="3" eb="4">
      <t>ヒン</t>
    </rPh>
    <rPh sb="4" eb="6">
      <t>イガイ</t>
    </rPh>
    <phoneticPr fontId="2"/>
  </si>
  <si>
    <t>(単位：本・円)</t>
    <rPh sb="1" eb="3">
      <t>タンイ</t>
    </rPh>
    <rPh sb="4" eb="5">
      <t>ホン</t>
    </rPh>
    <rPh sb="6" eb="7">
      <t>エン</t>
    </rPh>
    <phoneticPr fontId="2"/>
  </si>
  <si>
    <t>4　市たばこ税</t>
    <rPh sb="2" eb="3">
      <t>シ</t>
    </rPh>
    <rPh sb="6" eb="7">
      <t>ゼイ</t>
    </rPh>
    <phoneticPr fontId="2"/>
  </si>
  <si>
    <t>射水市</t>
    <rPh sb="0" eb="2">
      <t>イミズ</t>
    </rPh>
    <rPh sb="2" eb="3">
      <t>シ</t>
    </rPh>
    <phoneticPr fontId="2"/>
  </si>
  <si>
    <t>高岡市</t>
    <rPh sb="0" eb="3">
      <t>タカオカシ</t>
    </rPh>
    <phoneticPr fontId="2"/>
  </si>
  <si>
    <t>射水市</t>
  </si>
  <si>
    <t>高岡市</t>
  </si>
  <si>
    <t>備考</t>
    <rPh sb="0" eb="2">
      <t>ビコウ</t>
    </rPh>
    <phoneticPr fontId="2"/>
  </si>
  <si>
    <t>配分額</t>
    <rPh sb="0" eb="2">
      <t>ハイブン</t>
    </rPh>
    <rPh sb="2" eb="3">
      <t>ガク</t>
    </rPh>
    <phoneticPr fontId="2"/>
  </si>
  <si>
    <t>（単位：円・％）</t>
    <rPh sb="1" eb="3">
      <t>タンイ</t>
    </rPh>
    <rPh sb="4" eb="5">
      <t>エン</t>
    </rPh>
    <phoneticPr fontId="2"/>
  </si>
  <si>
    <t>7　特別とん譲与税</t>
    <rPh sb="2" eb="4">
      <t>トクベツ</t>
    </rPh>
    <rPh sb="6" eb="8">
      <t>ジョウヨ</t>
    </rPh>
    <rPh sb="8" eb="9">
      <t>ゼイ</t>
    </rPh>
    <phoneticPr fontId="2"/>
  </si>
  <si>
    <t>1人につき　150円</t>
    <rPh sb="1" eb="2">
      <t>リ</t>
    </rPh>
    <rPh sb="9" eb="10">
      <t>エン</t>
    </rPh>
    <phoneticPr fontId="2"/>
  </si>
  <si>
    <t>入湯人員</t>
    <rPh sb="0" eb="2">
      <t>ニュウトウ</t>
    </rPh>
    <rPh sb="2" eb="4">
      <t>ジンイン</t>
    </rPh>
    <phoneticPr fontId="2"/>
  </si>
  <si>
    <t>6　入湯税</t>
    <rPh sb="2" eb="4">
      <t>ニュウトウ</t>
    </rPh>
    <rPh sb="4" eb="5">
      <t>ゼイ</t>
    </rPh>
    <phoneticPr fontId="2"/>
  </si>
  <si>
    <t>H27</t>
    <phoneticPr fontId="2"/>
  </si>
  <si>
    <t>H28</t>
  </si>
  <si>
    <t>H28</t>
    <phoneticPr fontId="2"/>
  </si>
  <si>
    <t>H29</t>
  </si>
  <si>
    <t>H29</t>
    <phoneticPr fontId="2"/>
  </si>
  <si>
    <t>H30</t>
  </si>
  <si>
    <t>H30</t>
    <phoneticPr fontId="2"/>
  </si>
  <si>
    <t>H27</t>
    <phoneticPr fontId="2"/>
  </si>
  <si>
    <t>R元</t>
    <rPh sb="1" eb="2">
      <t>ガン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</si>
  <si>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</si>
  <si>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減免申請</t>
    <rPh sb="0" eb="2">
      <t>ゲンメン</t>
    </rPh>
    <rPh sb="2" eb="4">
      <t>シンセイ</t>
    </rPh>
    <phoneticPr fontId="2"/>
  </si>
  <si>
    <t>所得等の修更正及び
特徴からの繰入</t>
    <rPh sb="0" eb="2">
      <t>ショトク</t>
    </rPh>
    <rPh sb="2" eb="3">
      <t>トウ</t>
    </rPh>
    <rPh sb="4" eb="5">
      <t>シュウ</t>
    </rPh>
    <rPh sb="5" eb="7">
      <t>コウセイ</t>
    </rPh>
    <rPh sb="7" eb="8">
      <t>オヨ</t>
    </rPh>
    <rPh sb="10" eb="12">
      <t>トクチョウ</t>
    </rPh>
    <rPh sb="15" eb="17">
      <t>クリイレ</t>
    </rPh>
    <phoneticPr fontId="2"/>
  </si>
  <si>
    <t>年金特別徴収</t>
    <rPh sb="0" eb="2">
      <t>ネンキン</t>
    </rPh>
    <rPh sb="2" eb="4">
      <t>トクベツ</t>
    </rPh>
    <rPh sb="4" eb="6">
      <t>チョウシュウ</t>
    </rPh>
    <phoneticPr fontId="2"/>
  </si>
  <si>
    <t>分離退職所得分</t>
    <rPh sb="0" eb="2">
      <t>ブンリ</t>
    </rPh>
    <rPh sb="2" eb="4">
      <t>タイショク</t>
    </rPh>
    <rPh sb="4" eb="6">
      <t>ショトク</t>
    </rPh>
    <rPh sb="6" eb="7">
      <t>ブン</t>
    </rPh>
    <phoneticPr fontId="2"/>
  </si>
  <si>
    <t>給与特別徴収</t>
    <rPh sb="0" eb="2">
      <t>キュウヨ</t>
    </rPh>
    <rPh sb="2" eb="4">
      <t>トクベツ</t>
    </rPh>
    <rPh sb="4" eb="6">
      <t>チョウシュウ</t>
    </rPh>
    <phoneticPr fontId="2"/>
  </si>
  <si>
    <t>過年度分</t>
    <rPh sb="0" eb="3">
      <t>カネンド</t>
    </rPh>
    <rPh sb="3" eb="4">
      <t>ブン</t>
    </rPh>
    <phoneticPr fontId="2"/>
  </si>
  <si>
    <t>所得割</t>
    <rPh sb="0" eb="3">
      <t>ショトクワリ</t>
    </rPh>
    <phoneticPr fontId="2"/>
  </si>
  <si>
    <t>県民税</t>
    <rPh sb="0" eb="3">
      <t>ケンミンゼイ</t>
    </rPh>
    <phoneticPr fontId="2"/>
  </si>
  <si>
    <t>市民税</t>
    <rPh sb="0" eb="3">
      <t>シミンゼイ</t>
    </rPh>
    <phoneticPr fontId="2"/>
  </si>
  <si>
    <t>法人均等割額</t>
    <rPh sb="0" eb="2">
      <t>ホウジン</t>
    </rPh>
    <rPh sb="2" eb="5">
      <t>キントウワ</t>
    </rPh>
    <rPh sb="5" eb="6">
      <t>ガク</t>
    </rPh>
    <phoneticPr fontId="2"/>
  </si>
  <si>
    <t>法人数</t>
    <rPh sb="0" eb="2">
      <t>ホウジン</t>
    </rPh>
    <rPh sb="2" eb="3">
      <t>スウ</t>
    </rPh>
    <phoneticPr fontId="2"/>
  </si>
  <si>
    <t>平 成 29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</si>
  <si>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平 成 28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</si>
  <si>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平 成 27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</si>
  <si>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（単位：社・円・％）</t>
    <rPh sb="1" eb="3">
      <t>タンイ</t>
    </rPh>
    <rPh sb="4" eb="5">
      <t>シャ</t>
    </rPh>
    <rPh sb="6" eb="7">
      <t>エン</t>
    </rPh>
    <phoneticPr fontId="2"/>
  </si>
  <si>
    <t>(イ)　法人均等割額調 （現年度）</t>
    <rPh sb="4" eb="6">
      <t>ホウジン</t>
    </rPh>
    <rPh sb="6" eb="9">
      <t>キントウワリ</t>
    </rPh>
    <rPh sb="9" eb="10">
      <t>ガク</t>
    </rPh>
    <rPh sb="10" eb="11">
      <t>シラベ</t>
    </rPh>
    <rPh sb="13" eb="14">
      <t>ゲン</t>
    </rPh>
    <rPh sb="14" eb="16">
      <t>ネンド</t>
    </rPh>
    <phoneticPr fontId="2"/>
  </si>
  <si>
    <t>（単位：社・円）</t>
    <rPh sb="1" eb="3">
      <t>タンイ</t>
    </rPh>
    <rPh sb="4" eb="5">
      <t>シャ</t>
    </rPh>
    <rPh sb="6" eb="7">
      <t>エン</t>
    </rPh>
    <phoneticPr fontId="2"/>
  </si>
  <si>
    <t>税割額納税
法人平均</t>
    <rPh sb="0" eb="1">
      <t>ゼイ</t>
    </rPh>
    <rPh sb="1" eb="2">
      <t>ワ</t>
    </rPh>
    <rPh sb="2" eb="3">
      <t>ガク</t>
    </rPh>
    <rPh sb="3" eb="5">
      <t>ノウゼイ</t>
    </rPh>
    <rPh sb="6" eb="8">
      <t>ホウジン</t>
    </rPh>
    <rPh sb="8" eb="10">
      <t>ヘイキン</t>
    </rPh>
    <phoneticPr fontId="2"/>
  </si>
  <si>
    <t>現年度法人
税割調定額</t>
    <rPh sb="0" eb="1">
      <t>ゲン</t>
    </rPh>
    <rPh sb="1" eb="3">
      <t>ネンド</t>
    </rPh>
    <rPh sb="3" eb="5">
      <t>ホウジン</t>
    </rPh>
    <rPh sb="6" eb="7">
      <t>セ</t>
    </rPh>
    <rPh sb="7" eb="8">
      <t>ワリ</t>
    </rPh>
    <rPh sb="8" eb="11">
      <t>チョウテイガク</t>
    </rPh>
    <phoneticPr fontId="2"/>
  </si>
  <si>
    <t>法人税割額
納税法人数</t>
    <rPh sb="0" eb="3">
      <t>ホウジンゼイ</t>
    </rPh>
    <rPh sb="3" eb="4">
      <t>ワリ</t>
    </rPh>
    <rPh sb="4" eb="5">
      <t>ガク</t>
    </rPh>
    <rPh sb="6" eb="8">
      <t>ノウゼイ</t>
    </rPh>
    <rPh sb="8" eb="11">
      <t>ホウジンスウ</t>
    </rPh>
    <phoneticPr fontId="2"/>
  </si>
  <si>
    <t>（単位：社・円）</t>
    <phoneticPr fontId="2"/>
  </si>
  <si>
    <t>(ウ)　平均法人税割額調 （現年度）</t>
    <rPh sb="4" eb="6">
      <t>ヘイキン</t>
    </rPh>
    <rPh sb="8" eb="9">
      <t>ゼイ</t>
    </rPh>
    <rPh sb="9" eb="10">
      <t>ワ</t>
    </rPh>
    <phoneticPr fontId="2"/>
  </si>
  <si>
    <t>令 和 元 年 度</t>
    <rPh sb="0" eb="1">
      <t>レイ</t>
    </rPh>
    <rPh sb="2" eb="3">
      <t>ワ</t>
    </rPh>
    <rPh sb="4" eb="5">
      <t>モト</t>
    </rPh>
    <rPh sb="6" eb="7">
      <t>トシ</t>
    </rPh>
    <rPh sb="8" eb="9">
      <t>ド</t>
    </rPh>
    <phoneticPr fontId="2"/>
  </si>
  <si>
    <t>平 成 30 年 度</t>
    <rPh sb="0" eb="1">
      <t>ヒラ</t>
    </rPh>
    <rPh sb="2" eb="3">
      <t>シゲル</t>
    </rPh>
    <rPh sb="7" eb="8">
      <t>トシ</t>
    </rPh>
    <rPh sb="9" eb="10">
      <t>ド</t>
    </rPh>
    <phoneticPr fontId="2"/>
  </si>
  <si>
    <t>(エ)　令和元年度住民税の増減額（３月末累計－６月当初）</t>
    <rPh sb="4" eb="6">
      <t>レイワ</t>
    </rPh>
    <rPh sb="6" eb="8">
      <t>ガンネン</t>
    </rPh>
    <rPh sb="8" eb="9">
      <t>ド</t>
    </rPh>
    <rPh sb="9" eb="12">
      <t>ジュウミンゼイ</t>
    </rPh>
    <rPh sb="13" eb="16">
      <t>ゾウゲンガク</t>
    </rPh>
    <rPh sb="18" eb="20">
      <t>ガツマツ</t>
    </rPh>
    <rPh sb="20" eb="22">
      <t>ルイケイ</t>
    </rPh>
    <rPh sb="24" eb="25">
      <t>ガツ</t>
    </rPh>
    <rPh sb="25" eb="27">
      <t>トウショ</t>
    </rPh>
    <phoneticPr fontId="2"/>
  </si>
  <si>
    <t>3　軽自動車税</t>
    <rPh sb="2" eb="6">
      <t>ケイジドウシャ</t>
    </rPh>
    <rPh sb="6" eb="7">
      <t>ゼイ</t>
    </rPh>
    <phoneticPr fontId="2"/>
  </si>
  <si>
    <r>
      <t xml:space="preserve">環境性能割
</t>
    </r>
    <r>
      <rPr>
        <sz val="6"/>
        <rFont val="ＭＳ 明朝"/>
        <family val="1"/>
        <charset val="128"/>
      </rPr>
      <t>（令和元年10月～）</t>
    </r>
    <rPh sb="0" eb="2">
      <t>カンキョウ</t>
    </rPh>
    <rPh sb="2" eb="4">
      <t>セイノウ</t>
    </rPh>
    <rPh sb="4" eb="5">
      <t>ワリ</t>
    </rPh>
    <rPh sb="7" eb="9">
      <t>レイワ</t>
    </rPh>
    <rPh sb="9" eb="11">
      <t>ガンネン</t>
    </rPh>
    <rPh sb="13" eb="14">
      <t>ガツ</t>
    </rPh>
    <phoneticPr fontId="2"/>
  </si>
  <si>
    <t>－</t>
    <phoneticPr fontId="2"/>
  </si>
  <si>
    <t>(イ)　令和元年度軽自動車税調定の内訳（現年度分）</t>
    <rPh sb="4" eb="5">
      <t>レイ</t>
    </rPh>
    <rPh sb="5" eb="6">
      <t>カズ</t>
    </rPh>
    <rPh sb="6" eb="7">
      <t>モト</t>
    </rPh>
    <rPh sb="7" eb="9">
      <t>ネンド</t>
    </rPh>
    <rPh sb="9" eb="13">
      <t>ケイジドウシャ</t>
    </rPh>
    <rPh sb="13" eb="14">
      <t>ゼイ</t>
    </rPh>
    <rPh sb="14" eb="16">
      <t>チョウテイ</t>
    </rPh>
    <rPh sb="17" eb="19">
      <t>ウチワケ</t>
    </rPh>
    <rPh sb="20" eb="23">
      <t>ゲンネンド</t>
    </rPh>
    <rPh sb="23" eb="24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</si>
</sst>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_ ;[Red]\-#,##0\ "/>
    <numFmt numFmtId="177" formatCode="#,##0.00_ "/>
    <numFmt numFmtId="178" formatCode="&quot;平成&quot;#&quot;年度&quot;"/>
    <numFmt numFmtId="179" formatCode="#,##0;&quot;△ &quot;#,##0"/>
    <numFmt numFmtId="180" formatCode="#,##0.0;[Red]\-#,##0.0"/>
    <numFmt numFmtId="181" formatCode="0.0"/>
    <numFmt numFmtId="182" formatCode="&quot;令和&quot;&quot;元&quot;&quot;年度&quot;"/>
    <numFmt numFmtId="183" formatCode="#,##0.0_ ;[Red]\-#,##0.0\ "/>
    <numFmt numFmtId="184" formatCode="\(##,##0\)"/>
    <numFmt numFmtId="185" formatCode="\(#,###\)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8.5"/>
      <name val="ＭＳ 明朝"/>
      <family val="1"/>
      <charset val="128"/>
    </font>
    <font>
      <b/>
      <sz val="2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name val="ＭＳ Ｐゴシック"/>
      <family val="2"/>
      <charset val="128"/>
      <scheme val="minor"/>
    </font>
    <font>
      <sz val="10"/>
      <color theme="0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28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3" fillId="0" borderId="8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distributed" vertical="center"/>
    </xf>
    <xf numFmtId="0" fontId="7" fillId="0" borderId="0" xfId="0" applyFont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 indent="1"/>
    </xf>
    <xf numFmtId="179" fontId="9" fillId="0" borderId="17" xfId="0" applyNumberFormat="1" applyFont="1" applyBorder="1">
      <alignment vertical="center"/>
    </xf>
    <xf numFmtId="179" fontId="9" fillId="0" borderId="10" xfId="0" applyNumberFormat="1" applyFont="1" applyBorder="1" applyProtection="1">
      <alignment vertical="center"/>
      <protection locked="0"/>
    </xf>
    <xf numFmtId="179" fontId="9" fillId="0" borderId="1" xfId="0" applyNumberFormat="1" applyFont="1" applyBorder="1" applyProtection="1">
      <alignment vertical="center"/>
      <protection locked="0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distributed" vertical="center" wrapText="1"/>
    </xf>
    <xf numFmtId="0" fontId="11" fillId="0" borderId="10" xfId="0" applyFont="1" applyBorder="1" applyAlignment="1">
      <alignment horizontal="distributed" vertical="center"/>
    </xf>
    <xf numFmtId="0" fontId="11" fillId="0" borderId="1" xfId="0" applyFont="1" applyBorder="1" applyAlignment="1">
      <alignment horizontal="distributed" vertical="center"/>
    </xf>
    <xf numFmtId="0" fontId="11" fillId="0" borderId="1" xfId="0" applyFont="1" applyBorder="1" applyAlignment="1">
      <alignment horizontal="distributed" vertical="center" wrapText="1"/>
    </xf>
    <xf numFmtId="38" fontId="4" fillId="2" borderId="0" xfId="1" applyFont="1" applyFill="1" applyBorder="1">
      <alignment vertical="center"/>
    </xf>
    <xf numFmtId="38" fontId="4" fillId="0" borderId="0" xfId="1" applyFont="1" applyBorder="1" applyAlignment="1">
      <alignment vertical="center"/>
    </xf>
    <xf numFmtId="0" fontId="6" fillId="2" borderId="0" xfId="0" applyFont="1" applyFill="1" applyBorder="1">
      <alignment vertical="center"/>
    </xf>
    <xf numFmtId="38" fontId="4" fillId="0" borderId="0" xfId="1" applyFont="1">
      <alignment vertical="center"/>
    </xf>
    <xf numFmtId="0" fontId="9" fillId="0" borderId="24" xfId="0" applyFont="1" applyBorder="1" applyAlignment="1">
      <alignment horizontal="distributed" vertical="center"/>
    </xf>
    <xf numFmtId="0" fontId="9" fillId="0" borderId="1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81" fontId="3" fillId="0" borderId="15" xfId="0" applyNumberFormat="1" applyFont="1" applyBorder="1" applyAlignment="1">
      <alignment vertical="center"/>
    </xf>
    <xf numFmtId="181" fontId="3" fillId="0" borderId="1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38" fontId="6" fillId="0" borderId="0" xfId="1" applyFont="1">
      <alignment vertical="center"/>
    </xf>
    <xf numFmtId="38" fontId="4" fillId="0" borderId="1" xfId="1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5" fillId="0" borderId="1" xfId="0" applyFont="1" applyBorder="1" applyAlignment="1">
      <alignment horizontal="distributed" vertical="distributed" wrapText="1"/>
    </xf>
    <xf numFmtId="0" fontId="3" fillId="0" borderId="8" xfId="0" applyFont="1" applyBorder="1" applyAlignment="1">
      <alignment vertical="center"/>
    </xf>
    <xf numFmtId="179" fontId="4" fillId="0" borderId="17" xfId="0" applyNumberFormat="1" applyFont="1" applyBorder="1" applyAlignment="1">
      <alignment vertical="center"/>
    </xf>
    <xf numFmtId="179" fontId="4" fillId="0" borderId="10" xfId="0" applyNumberFormat="1" applyFont="1" applyBorder="1" applyAlignment="1">
      <alignment vertical="center"/>
    </xf>
    <xf numFmtId="179" fontId="4" fillId="0" borderId="1" xfId="0" applyNumberFormat="1" applyFont="1" applyBorder="1" applyAlignment="1">
      <alignment vertical="center"/>
    </xf>
    <xf numFmtId="179" fontId="14" fillId="0" borderId="1" xfId="1" applyNumberFormat="1" applyFont="1" applyBorder="1" applyProtection="1">
      <alignment vertical="center"/>
      <protection locked="0"/>
    </xf>
    <xf numFmtId="0" fontId="5" fillId="0" borderId="1" xfId="0" applyFont="1" applyBorder="1" applyAlignment="1">
      <alignment vertical="distributed" textRotation="255"/>
    </xf>
    <xf numFmtId="179" fontId="5" fillId="0" borderId="1" xfId="1" applyNumberFormat="1" applyFont="1" applyBorder="1" applyProtection="1">
      <alignment vertical="center"/>
      <protection locked="0"/>
    </xf>
    <xf numFmtId="179" fontId="4" fillId="0" borderId="10" xfId="0" applyNumberFormat="1" applyFont="1" applyFill="1" applyBorder="1" applyAlignment="1" applyProtection="1">
      <alignment vertical="center"/>
      <protection locked="0"/>
    </xf>
    <xf numFmtId="179" fontId="16" fillId="0" borderId="1" xfId="0" applyNumberFormat="1" applyFont="1" applyFill="1" applyBorder="1" applyAlignment="1" applyProtection="1">
      <alignment vertical="center"/>
      <protection locked="0"/>
    </xf>
    <xf numFmtId="179" fontId="4" fillId="0" borderId="10" xfId="0" applyNumberFormat="1" applyFont="1" applyBorder="1" applyAlignment="1" applyProtection="1">
      <alignment vertical="center"/>
      <protection locked="0"/>
    </xf>
    <xf numFmtId="179" fontId="4" fillId="0" borderId="1" xfId="0" applyNumberFormat="1" applyFont="1" applyFill="1" applyBorder="1" applyAlignment="1" applyProtection="1">
      <alignment vertical="center"/>
      <protection locked="0"/>
    </xf>
    <xf numFmtId="179" fontId="4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179" fontId="4" fillId="0" borderId="1" xfId="0" applyNumberFormat="1" applyFont="1" applyFill="1" applyBorder="1" applyAlignment="1" applyProtection="1">
      <alignment vertical="center" wrapText="1"/>
      <protection locked="0"/>
    </xf>
    <xf numFmtId="0" fontId="13" fillId="0" borderId="0" xfId="0" applyFo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1" xfId="1" applyFont="1" applyFill="1" applyBorder="1" applyProtection="1">
      <alignment vertical="center"/>
      <protection locked="0"/>
    </xf>
    <xf numFmtId="183" fontId="4" fillId="0" borderId="1" xfId="1" applyNumberFormat="1" applyFont="1" applyFill="1" applyBorder="1" applyAlignment="1" applyProtection="1">
      <alignment horizontal="center" vertical="center"/>
      <protection locked="0"/>
    </xf>
    <xf numFmtId="38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38" fontId="4" fillId="0" borderId="1" xfId="1" applyFont="1" applyBorder="1" applyProtection="1">
      <alignment vertical="center"/>
      <protection locked="0"/>
    </xf>
    <xf numFmtId="183" fontId="4" fillId="0" borderId="1" xfId="1" applyNumberFormat="1" applyFont="1" applyBorder="1" applyAlignment="1" applyProtection="1">
      <alignment horizontal="center" vertical="center"/>
      <protection locked="0"/>
    </xf>
    <xf numFmtId="38" fontId="4" fillId="0" borderId="1" xfId="1" applyFont="1" applyBorder="1" applyAlignment="1" applyProtection="1">
      <alignment horizontal="center" vertical="center"/>
      <protection locked="0"/>
    </xf>
    <xf numFmtId="179" fontId="13" fillId="0" borderId="12" xfId="1" applyNumberFormat="1" applyFont="1" applyFill="1" applyBorder="1" applyAlignment="1" applyProtection="1">
      <alignment horizontal="center" vertical="center"/>
      <protection locked="0"/>
    </xf>
    <xf numFmtId="179" fontId="13" fillId="0" borderId="10" xfId="1" applyNumberFormat="1" applyFont="1" applyFill="1" applyBorder="1" applyAlignment="1" applyProtection="1">
      <alignment horizontal="center" vertical="center"/>
      <protection locked="0"/>
    </xf>
    <xf numFmtId="179" fontId="13" fillId="0" borderId="12" xfId="1" applyNumberFormat="1" applyFont="1" applyBorder="1" applyAlignment="1" applyProtection="1">
      <alignment horizontal="center" vertical="center"/>
      <protection locked="0"/>
    </xf>
    <xf numFmtId="179" fontId="13" fillId="0" borderId="10" xfId="1" applyNumberFormat="1" applyFont="1" applyBorder="1" applyAlignment="1" applyProtection="1">
      <alignment horizontal="center" vertical="center"/>
      <protection locked="0"/>
    </xf>
    <xf numFmtId="177" fontId="3" fillId="0" borderId="9" xfId="0" applyNumberFormat="1" applyFont="1" applyBorder="1" applyAlignment="1" applyProtection="1">
      <alignment horizontal="right" vertical="center"/>
      <protection locked="0"/>
    </xf>
    <xf numFmtId="0" fontId="3" fillId="0" borderId="7" xfId="0" applyFont="1" applyBorder="1" applyAlignment="1" applyProtection="1">
      <alignment horizontal="right" vertical="center"/>
    </xf>
    <xf numFmtId="177" fontId="3" fillId="0" borderId="4" xfId="0" applyNumberFormat="1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right" vertical="center"/>
    </xf>
    <xf numFmtId="0" fontId="3" fillId="0" borderId="1" xfId="0" applyFont="1" applyBorder="1" applyAlignment="1">
      <alignment horizontal="distributed" vertical="center" indent="2"/>
    </xf>
    <xf numFmtId="0" fontId="3" fillId="0" borderId="1" xfId="0" applyFont="1" applyBorder="1" applyAlignment="1">
      <alignment horizontal="distributed" vertical="center" indent="1"/>
    </xf>
    <xf numFmtId="0" fontId="3" fillId="0" borderId="1" xfId="1" applyNumberFormat="1" applyFont="1" applyBorder="1" applyAlignment="1" applyProtection="1">
      <alignment horizontal="center" vertical="center"/>
      <protection locked="0"/>
    </xf>
    <xf numFmtId="38" fontId="3" fillId="0" borderId="1" xfId="1" applyFont="1" applyBorder="1" applyProtection="1">
      <alignment vertical="center"/>
      <protection locked="0"/>
    </xf>
    <xf numFmtId="178" fontId="3" fillId="0" borderId="1" xfId="0" applyNumberFormat="1" applyFont="1" applyBorder="1" applyAlignment="1">
      <alignment horizontal="distributed" vertical="center"/>
    </xf>
    <xf numFmtId="0" fontId="4" fillId="0" borderId="0" xfId="0" applyFont="1" applyFill="1">
      <alignment vertical="center"/>
    </xf>
    <xf numFmtId="0" fontId="6" fillId="0" borderId="0" xfId="0" applyFont="1" applyFill="1">
      <alignment vertical="center"/>
    </xf>
    <xf numFmtId="179" fontId="4" fillId="0" borderId="17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178" fontId="3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4" fillId="0" borderId="10" xfId="0" applyFont="1" applyBorder="1" applyAlignment="1">
      <alignment horizontal="distributed" vertical="center"/>
    </xf>
    <xf numFmtId="0" fontId="9" fillId="2" borderId="1" xfId="0" applyFont="1" applyFill="1" applyBorder="1" applyAlignment="1">
      <alignment horizontal="distributed" vertical="center"/>
    </xf>
    <xf numFmtId="0" fontId="7" fillId="0" borderId="0" xfId="0" applyFont="1" applyAlignment="1">
      <alignment vertical="center"/>
    </xf>
    <xf numFmtId="38" fontId="9" fillId="0" borderId="0" xfId="1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179" fontId="5" fillId="0" borderId="17" xfId="0" applyNumberFormat="1" applyFont="1" applyBorder="1">
      <alignment vertical="center"/>
    </xf>
    <xf numFmtId="179" fontId="5" fillId="0" borderId="10" xfId="0" applyNumberFormat="1" applyFont="1" applyBorder="1">
      <alignment vertical="center"/>
    </xf>
    <xf numFmtId="0" fontId="4" fillId="0" borderId="10" xfId="0" applyFont="1" applyBorder="1" applyAlignment="1">
      <alignment horizontal="distributed" vertical="center" indent="2"/>
    </xf>
    <xf numFmtId="184" fontId="5" fillId="0" borderId="1" xfId="0" quotePrefix="1" applyNumberFormat="1" applyFont="1" applyBorder="1" applyProtection="1">
      <alignment vertical="center"/>
      <protection locked="0"/>
    </xf>
    <xf numFmtId="184" fontId="5" fillId="0" borderId="1" xfId="0" applyNumberFormat="1" applyFont="1" applyBorder="1" applyProtection="1">
      <alignment vertical="center"/>
      <protection locked="0"/>
    </xf>
    <xf numFmtId="179" fontId="5" fillId="0" borderId="1" xfId="0" applyNumberFormat="1" applyFont="1" applyBorder="1">
      <alignment vertical="center"/>
    </xf>
    <xf numFmtId="179" fontId="5" fillId="0" borderId="1" xfId="0" applyNumberFormat="1" applyFont="1" applyBorder="1" applyProtection="1">
      <alignment vertical="center"/>
      <protection locked="0"/>
    </xf>
    <xf numFmtId="0" fontId="4" fillId="0" borderId="1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 indent="2"/>
    </xf>
    <xf numFmtId="185" fontId="5" fillId="0" borderId="1" xfId="0" applyNumberFormat="1" applyFont="1" applyBorder="1">
      <alignment vertical="center"/>
    </xf>
    <xf numFmtId="185" fontId="5" fillId="0" borderId="1" xfId="0" applyNumberFormat="1" applyFont="1" applyBorder="1" applyProtection="1">
      <alignment vertical="center"/>
      <protection locked="0"/>
    </xf>
    <xf numFmtId="179" fontId="5" fillId="0" borderId="1" xfId="0" applyNumberFormat="1" applyFont="1" applyFill="1" applyBorder="1">
      <alignment vertical="center"/>
    </xf>
    <xf numFmtId="179" fontId="5" fillId="0" borderId="10" xfId="0" applyNumberFormat="1" applyFont="1" applyBorder="1" applyProtection="1">
      <alignment vertical="center"/>
      <protection locked="0"/>
    </xf>
    <xf numFmtId="38" fontId="13" fillId="0" borderId="0" xfId="1" applyFont="1">
      <alignment vertical="center"/>
    </xf>
    <xf numFmtId="9" fontId="0" fillId="0" borderId="0" xfId="2" applyFont="1">
      <alignment vertical="center"/>
    </xf>
    <xf numFmtId="0" fontId="18" fillId="0" borderId="0" xfId="0" applyFont="1">
      <alignment vertical="center"/>
    </xf>
    <xf numFmtId="180" fontId="19" fillId="0" borderId="0" xfId="1" applyNumberFormat="1" applyFont="1" applyBorder="1">
      <alignment vertical="center"/>
    </xf>
    <xf numFmtId="38" fontId="19" fillId="0" borderId="0" xfId="1" applyFont="1" applyBorder="1">
      <alignment vertical="center"/>
    </xf>
    <xf numFmtId="181" fontId="19" fillId="2" borderId="0" xfId="2" applyNumberFormat="1" applyFont="1" applyFill="1" applyBorder="1">
      <alignment vertical="center"/>
    </xf>
    <xf numFmtId="38" fontId="19" fillId="2" borderId="0" xfId="1" applyFont="1" applyFill="1" applyBorder="1" applyProtection="1">
      <alignment vertical="center"/>
      <protection locked="0"/>
    </xf>
    <xf numFmtId="0" fontId="19" fillId="2" borderId="0" xfId="0" applyFont="1" applyFill="1" applyBorder="1" applyAlignment="1">
      <alignment horizontal="center" vertical="center"/>
    </xf>
    <xf numFmtId="0" fontId="19" fillId="2" borderId="0" xfId="0" applyFont="1" applyFill="1">
      <alignment vertical="center"/>
    </xf>
    <xf numFmtId="38" fontId="19" fillId="2" borderId="0" xfId="1" applyFont="1" applyFill="1" applyBorder="1">
      <alignment vertical="center"/>
    </xf>
    <xf numFmtId="38" fontId="19" fillId="2" borderId="0" xfId="1" applyFont="1" applyFill="1" applyBorder="1" applyAlignment="1">
      <alignment horizontal="distributed" vertical="center"/>
    </xf>
    <xf numFmtId="0" fontId="19" fillId="2" borderId="0" xfId="0" applyFont="1" applyFill="1" applyBorder="1" applyAlignment="1">
      <alignment horizontal="distributed" vertical="center"/>
    </xf>
    <xf numFmtId="9" fontId="19" fillId="2" borderId="0" xfId="2" applyFont="1" applyFill="1" applyBorder="1" applyAlignment="1">
      <alignment horizontal="distributed" vertical="center"/>
    </xf>
    <xf numFmtId="180" fontId="9" fillId="2" borderId="12" xfId="1" applyNumberFormat="1" applyFont="1" applyFill="1" applyBorder="1" applyAlignment="1" applyProtection="1">
      <alignment horizontal="right" vertical="center"/>
      <protection locked="0"/>
    </xf>
    <xf numFmtId="38" fontId="9" fillId="2" borderId="12" xfId="1" applyFont="1" applyFill="1" applyBorder="1" applyAlignment="1" applyProtection="1">
      <alignment horizontal="right" vertical="center"/>
      <protection locked="0"/>
    </xf>
    <xf numFmtId="180" fontId="9" fillId="2" borderId="7" xfId="1" applyNumberFormat="1" applyFont="1" applyFill="1" applyBorder="1" applyAlignment="1">
      <alignment horizontal="right" vertical="center"/>
    </xf>
    <xf numFmtId="38" fontId="9" fillId="2" borderId="9" xfId="1" applyFont="1" applyFill="1" applyBorder="1" applyAlignment="1" applyProtection="1">
      <alignment horizontal="right" vertical="center"/>
      <protection locked="0"/>
    </xf>
    <xf numFmtId="180" fontId="9" fillId="2" borderId="24" xfId="1" applyNumberFormat="1" applyFont="1" applyFill="1" applyBorder="1" applyAlignment="1" applyProtection="1">
      <alignment horizontal="right" vertical="center"/>
      <protection locked="0"/>
    </xf>
    <xf numFmtId="38" fontId="9" fillId="2" borderId="24" xfId="1" applyFont="1" applyFill="1" applyBorder="1" applyAlignment="1" applyProtection="1">
      <alignment horizontal="right" vertical="center"/>
      <protection locked="0"/>
    </xf>
    <xf numFmtId="180" fontId="9" fillId="2" borderId="23" xfId="1" applyNumberFormat="1" applyFont="1" applyFill="1" applyBorder="1" applyAlignment="1">
      <alignment horizontal="right" vertical="center"/>
    </xf>
    <xf numFmtId="38" fontId="9" fillId="2" borderId="22" xfId="1" applyFont="1" applyFill="1" applyBorder="1" applyAlignment="1" applyProtection="1">
      <alignment horizontal="right" vertical="center"/>
      <protection locked="0"/>
    </xf>
    <xf numFmtId="180" fontId="9" fillId="2" borderId="1" xfId="1" applyNumberFormat="1" applyFont="1" applyFill="1" applyBorder="1" applyAlignment="1" applyProtection="1">
      <alignment horizontal="right" vertical="center"/>
      <protection locked="0"/>
    </xf>
    <xf numFmtId="38" fontId="9" fillId="2" borderId="1" xfId="1" applyFont="1" applyFill="1" applyBorder="1" applyAlignment="1" applyProtection="1">
      <alignment horizontal="right" vertical="center"/>
      <protection locked="0"/>
    </xf>
    <xf numFmtId="180" fontId="9" fillId="2" borderId="13" xfId="1" applyNumberFormat="1" applyFont="1" applyFill="1" applyBorder="1" applyAlignment="1">
      <alignment horizontal="right" vertical="center"/>
    </xf>
    <xf numFmtId="38" fontId="9" fillId="2" borderId="15" xfId="1" applyFont="1" applyFill="1" applyBorder="1" applyAlignment="1" applyProtection="1">
      <alignment horizontal="right" vertical="center"/>
      <protection locked="0"/>
    </xf>
    <xf numFmtId="0" fontId="9" fillId="2" borderId="1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9" fontId="4" fillId="2" borderId="0" xfId="2" applyFont="1" applyFill="1" applyBorder="1">
      <alignment vertical="center"/>
    </xf>
    <xf numFmtId="9" fontId="7" fillId="2" borderId="0" xfId="2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38" fontId="9" fillId="0" borderId="17" xfId="1" applyFont="1" applyBorder="1" applyAlignment="1">
      <alignment vertical="center"/>
    </xf>
    <xf numFmtId="38" fontId="9" fillId="0" borderId="10" xfId="1" applyFont="1" applyBorder="1" applyAlignment="1" applyProtection="1">
      <alignment vertical="center"/>
    </xf>
    <xf numFmtId="38" fontId="22" fillId="0" borderId="10" xfId="1" applyFont="1" applyBorder="1" applyAlignment="1" applyProtection="1">
      <alignment vertical="center"/>
    </xf>
    <xf numFmtId="38" fontId="9" fillId="0" borderId="10" xfId="1" applyFont="1" applyBorder="1" applyAlignment="1" applyProtection="1">
      <alignment horizontal="right" vertical="center"/>
    </xf>
    <xf numFmtId="38" fontId="9" fillId="0" borderId="1" xfId="1" applyFont="1" applyBorder="1" applyAlignment="1" applyProtection="1">
      <alignment vertical="center"/>
      <protection locked="0"/>
    </xf>
    <xf numFmtId="38" fontId="22" fillId="0" borderId="1" xfId="1" applyFont="1" applyBorder="1" applyAlignment="1" applyProtection="1">
      <alignment vertical="center"/>
      <protection locked="0"/>
    </xf>
    <xf numFmtId="38" fontId="9" fillId="0" borderId="1" xfId="1" applyFont="1" applyBorder="1" applyAlignment="1" applyProtection="1">
      <alignment horizontal="right" vertical="center"/>
      <protection locked="0"/>
    </xf>
    <xf numFmtId="38" fontId="9" fillId="0" borderId="1" xfId="1" applyFont="1" applyBorder="1" applyAlignment="1" applyProtection="1">
      <alignment vertical="center"/>
    </xf>
    <xf numFmtId="38" fontId="22" fillId="0" borderId="1" xfId="1" applyFont="1" applyBorder="1" applyAlignment="1" applyProtection="1">
      <alignment vertical="center"/>
    </xf>
    <xf numFmtId="38" fontId="9" fillId="0" borderId="1" xfId="1" applyFont="1" applyBorder="1" applyAlignment="1" applyProtection="1">
      <alignment horizontal="right" vertical="center"/>
    </xf>
    <xf numFmtId="38" fontId="9" fillId="2" borderId="1" xfId="1" applyFont="1" applyFill="1" applyBorder="1" applyAlignment="1" applyProtection="1">
      <alignment vertical="center"/>
      <protection locked="0"/>
    </xf>
    <xf numFmtId="38" fontId="22" fillId="0" borderId="0" xfId="1" applyFont="1" applyBorder="1" applyAlignment="1" applyProtection="1">
      <alignment vertical="center"/>
    </xf>
    <xf numFmtId="38" fontId="9" fillId="0" borderId="0" xfId="1" applyFont="1" applyBorder="1" applyAlignment="1">
      <alignment vertical="center"/>
    </xf>
    <xf numFmtId="180" fontId="9" fillId="2" borderId="12" xfId="1" applyNumberFormat="1" applyFont="1" applyFill="1" applyBorder="1" applyAlignment="1">
      <alignment horizontal="right" vertical="center"/>
    </xf>
    <xf numFmtId="38" fontId="9" fillId="2" borderId="9" xfId="1" applyFont="1" applyFill="1" applyBorder="1" applyAlignment="1">
      <alignment horizontal="right" vertical="center"/>
    </xf>
    <xf numFmtId="38" fontId="9" fillId="0" borderId="0" xfId="1" applyFont="1" applyBorder="1" applyAlignment="1" applyProtection="1">
      <alignment vertical="center"/>
    </xf>
    <xf numFmtId="180" fontId="9" fillId="2" borderId="24" xfId="1" applyNumberFormat="1" applyFont="1" applyFill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38" fontId="22" fillId="0" borderId="0" xfId="1" applyFont="1" applyBorder="1" applyAlignment="1" applyProtection="1">
      <alignment vertical="center"/>
      <protection locked="0"/>
    </xf>
    <xf numFmtId="180" fontId="9" fillId="2" borderId="1" xfId="1" applyNumberFormat="1" applyFont="1" applyFill="1" applyBorder="1" applyAlignment="1">
      <alignment horizontal="right" vertical="center"/>
    </xf>
    <xf numFmtId="38" fontId="9" fillId="0" borderId="15" xfId="1" applyFont="1" applyBorder="1" applyAlignment="1">
      <alignment horizontal="right" vertical="center"/>
    </xf>
    <xf numFmtId="0" fontId="22" fillId="0" borderId="0" xfId="0" applyFont="1" applyBorder="1" applyAlignment="1">
      <alignment horizontal="distributed" vertical="center" indent="1"/>
    </xf>
    <xf numFmtId="0" fontId="22" fillId="0" borderId="0" xfId="0" applyFont="1" applyBorder="1" applyAlignment="1">
      <alignment horizontal="distributed" vertical="center" wrapText="1"/>
    </xf>
    <xf numFmtId="178" fontId="5" fillId="0" borderId="0" xfId="0" applyNumberFormat="1" applyFont="1" applyBorder="1" applyAlignment="1" applyProtection="1">
      <alignment horizontal="distributed" vertical="center" indent="1"/>
      <protection locked="0"/>
    </xf>
    <xf numFmtId="0" fontId="14" fillId="0" borderId="0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179" fontId="4" fillId="0" borderId="17" xfId="0" applyNumberFormat="1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38" fontId="5" fillId="0" borderId="0" xfId="1" applyFont="1" applyBorder="1">
      <alignment vertical="center"/>
    </xf>
    <xf numFmtId="38" fontId="14" fillId="0" borderId="0" xfId="1" applyFont="1" applyBorder="1">
      <alignment vertical="center"/>
    </xf>
    <xf numFmtId="179" fontId="4" fillId="0" borderId="12" xfId="0" applyNumberFormat="1" applyFont="1" applyBorder="1" applyAlignment="1">
      <alignment vertical="center"/>
    </xf>
    <xf numFmtId="179" fontId="5" fillId="0" borderId="1" xfId="1" applyNumberFormat="1" applyFont="1" applyBorder="1">
      <alignment vertical="center"/>
    </xf>
    <xf numFmtId="179" fontId="5" fillId="0" borderId="17" xfId="0" applyNumberFormat="1" applyFont="1" applyBorder="1" applyAlignment="1">
      <alignment vertical="center"/>
    </xf>
    <xf numFmtId="179" fontId="5" fillId="0" borderId="1" xfId="0" applyNumberFormat="1" applyFont="1" applyBorder="1" applyAlignment="1">
      <alignment vertical="center"/>
    </xf>
    <xf numFmtId="179" fontId="5" fillId="0" borderId="17" xfId="0" applyNumberFormat="1" applyFont="1" applyBorder="1" applyAlignment="1">
      <alignment horizontal="center" vertical="center"/>
    </xf>
    <xf numFmtId="179" fontId="4" fillId="0" borderId="12" xfId="0" applyNumberFormat="1" applyFont="1" applyBorder="1" applyAlignment="1">
      <alignment horizontal="center" vertical="center"/>
    </xf>
    <xf numFmtId="179" fontId="5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18" xfId="0" applyFont="1" applyBorder="1" applyAlignment="1">
      <alignment horizontal="distributed" vertical="center"/>
    </xf>
    <xf numFmtId="0" fontId="5" fillId="0" borderId="20" xfId="0" applyFont="1" applyBorder="1" applyAlignment="1">
      <alignment horizontal="distributed" vertical="center"/>
    </xf>
    <xf numFmtId="0" fontId="4" fillId="0" borderId="8" xfId="0" applyFont="1" applyBorder="1" applyAlignment="1">
      <alignment horizontal="right" vertical="center"/>
    </xf>
    <xf numFmtId="178" fontId="5" fillId="0" borderId="1" xfId="0" applyNumberFormat="1" applyFont="1" applyBorder="1" applyAlignment="1">
      <alignment horizontal="distributed" vertical="center" indent="1"/>
    </xf>
    <xf numFmtId="178" fontId="5" fillId="0" borderId="13" xfId="0" applyNumberFormat="1" applyFont="1" applyBorder="1" applyAlignment="1">
      <alignment horizontal="distributed" vertical="center" indent="1"/>
    </xf>
    <xf numFmtId="178" fontId="5" fillId="0" borderId="15" xfId="0" applyNumberFormat="1" applyFont="1" applyBorder="1" applyAlignment="1">
      <alignment horizontal="distributed" vertical="center" indent="1"/>
    </xf>
    <xf numFmtId="0" fontId="5" fillId="0" borderId="1" xfId="0" applyFont="1" applyBorder="1" applyAlignment="1">
      <alignment horizontal="distributed" vertical="center" indent="1"/>
    </xf>
    <xf numFmtId="0" fontId="11" fillId="0" borderId="13" xfId="0" applyFont="1" applyBorder="1" applyAlignment="1">
      <alignment horizontal="distributed" vertical="center" wrapText="1"/>
    </xf>
    <xf numFmtId="0" fontId="11" fillId="0" borderId="15" xfId="0" applyFont="1" applyBorder="1" applyAlignment="1">
      <alignment horizontal="distributed" vertical="center" wrapText="1"/>
    </xf>
    <xf numFmtId="0" fontId="11" fillId="0" borderId="1" xfId="0" applyFont="1" applyBorder="1" applyAlignment="1">
      <alignment horizontal="center" vertical="distributed" textRotation="255" wrapText="1"/>
    </xf>
    <xf numFmtId="0" fontId="11" fillId="0" borderId="10" xfId="0" applyFont="1" applyBorder="1" applyAlignment="1">
      <alignment horizontal="center" vertical="distributed" textRotation="255" wrapText="1"/>
    </xf>
    <xf numFmtId="0" fontId="11" fillId="0" borderId="1" xfId="0" applyFont="1" applyBorder="1" applyAlignment="1">
      <alignment horizontal="distributed" vertical="center" wrapText="1"/>
    </xf>
    <xf numFmtId="0" fontId="11" fillId="0" borderId="5" xfId="0" applyFont="1" applyBorder="1" applyAlignment="1">
      <alignment horizontal="distributed" vertical="center" wrapText="1"/>
    </xf>
    <xf numFmtId="0" fontId="11" fillId="0" borderId="6" xfId="0" applyFont="1" applyBorder="1" applyAlignment="1">
      <alignment horizontal="distributed" vertical="center" wrapText="1"/>
    </xf>
    <xf numFmtId="0" fontId="5" fillId="0" borderId="2" xfId="0" applyFont="1" applyBorder="1" applyAlignment="1">
      <alignment horizontal="distributed" vertical="center"/>
    </xf>
    <xf numFmtId="0" fontId="5" fillId="0" borderId="4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49" fontId="5" fillId="0" borderId="1" xfId="0" applyNumberFormat="1" applyFont="1" applyBorder="1" applyAlignment="1" applyProtection="1">
      <alignment horizontal="distributed" vertical="center" indent="1"/>
      <protection locked="0"/>
    </xf>
    <xf numFmtId="0" fontId="11" fillId="0" borderId="12" xfId="0" applyFont="1" applyBorder="1" applyAlignment="1">
      <alignment horizontal="center" vertical="distributed" textRotation="255" wrapText="1"/>
    </xf>
    <xf numFmtId="0" fontId="11" fillId="0" borderId="16" xfId="0" applyFont="1" applyBorder="1" applyAlignment="1">
      <alignment horizontal="center" vertical="distributed" textRotation="255" wrapText="1"/>
    </xf>
    <xf numFmtId="178" fontId="5" fillId="0" borderId="13" xfId="0" applyNumberFormat="1" applyFont="1" applyBorder="1" applyAlignment="1" applyProtection="1">
      <alignment horizontal="distributed" vertical="center" indent="1"/>
      <protection locked="0"/>
    </xf>
    <xf numFmtId="178" fontId="5" fillId="0" borderId="15" xfId="0" applyNumberFormat="1" applyFont="1" applyBorder="1" applyAlignment="1" applyProtection="1">
      <alignment horizontal="distributed" vertical="center" inden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4" fillId="0" borderId="10" xfId="0" applyFont="1" applyBorder="1" applyAlignment="1">
      <alignment horizontal="center" vertical="distributed" textRotation="255" indent="1"/>
    </xf>
    <xf numFmtId="0" fontId="4" fillId="0" borderId="11" xfId="0" applyFont="1" applyBorder="1" applyAlignment="1">
      <alignment horizontal="center" vertical="distributed" textRotation="255" indent="1"/>
    </xf>
    <xf numFmtId="0" fontId="4" fillId="0" borderId="12" xfId="0" applyFont="1" applyBorder="1" applyAlignment="1">
      <alignment horizontal="center" vertical="distributed" textRotation="255" indent="1"/>
    </xf>
    <xf numFmtId="0" fontId="4" fillId="0" borderId="10" xfId="0" applyFont="1" applyBorder="1" applyAlignment="1">
      <alignment horizontal="center" vertical="distributed" textRotation="255"/>
    </xf>
    <xf numFmtId="0" fontId="4" fillId="0" borderId="11" xfId="0" applyFont="1" applyBorder="1" applyAlignment="1">
      <alignment horizontal="center" vertical="distributed" textRotation="255"/>
    </xf>
    <xf numFmtId="0" fontId="4" fillId="0" borderId="18" xfId="0" applyFont="1" applyBorder="1" applyAlignment="1">
      <alignment horizontal="distributed" vertical="center" indent="2"/>
    </xf>
    <xf numFmtId="0" fontId="4" fillId="0" borderId="20" xfId="0" applyFont="1" applyBorder="1" applyAlignment="1">
      <alignment horizontal="distributed" vertical="center" indent="2"/>
    </xf>
    <xf numFmtId="0" fontId="4" fillId="0" borderId="2" xfId="0" applyFont="1" applyBorder="1" applyAlignment="1">
      <alignment horizontal="distributed" vertical="center" indent="2"/>
    </xf>
    <xf numFmtId="0" fontId="4" fillId="0" borderId="4" xfId="0" applyFont="1" applyBorder="1" applyAlignment="1">
      <alignment horizontal="distributed" vertical="center" indent="2"/>
    </xf>
    <xf numFmtId="0" fontId="4" fillId="0" borderId="7" xfId="0" applyFont="1" applyBorder="1" applyAlignment="1">
      <alignment horizontal="distributed" vertical="center" indent="2"/>
    </xf>
    <xf numFmtId="0" fontId="4" fillId="0" borderId="9" xfId="0" applyFont="1" applyBorder="1" applyAlignment="1">
      <alignment horizontal="distributed" vertical="center" indent="2"/>
    </xf>
    <xf numFmtId="0" fontId="4" fillId="0" borderId="1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center" vertical="distributed" textRotation="255" wrapText="1" indent="1"/>
    </xf>
    <xf numFmtId="0" fontId="5" fillId="0" borderId="24" xfId="0" applyFont="1" applyBorder="1" applyAlignment="1">
      <alignment horizontal="center" vertical="distributed" textRotation="255" wrapText="1" indent="1"/>
    </xf>
    <xf numFmtId="38" fontId="9" fillId="0" borderId="13" xfId="1" applyFont="1" applyBorder="1" applyAlignment="1" applyProtection="1">
      <alignment horizontal="right" vertical="center"/>
      <protection locked="0"/>
    </xf>
    <xf numFmtId="38" fontId="9" fillId="0" borderId="15" xfId="1" applyFont="1" applyBorder="1" applyAlignment="1" applyProtection="1">
      <alignment horizontal="right" vertical="center"/>
      <protection locked="0"/>
    </xf>
    <xf numFmtId="38" fontId="22" fillId="0" borderId="13" xfId="1" applyFont="1" applyBorder="1" applyAlignment="1" applyProtection="1">
      <alignment horizontal="right" vertical="center"/>
      <protection locked="0"/>
    </xf>
    <xf numFmtId="38" fontId="22" fillId="0" borderId="15" xfId="1" applyFont="1" applyBorder="1" applyAlignment="1" applyProtection="1">
      <alignment horizontal="right" vertical="center"/>
      <protection locked="0"/>
    </xf>
    <xf numFmtId="38" fontId="9" fillId="0" borderId="1" xfId="1" applyFont="1" applyBorder="1" applyAlignment="1" applyProtection="1">
      <alignment vertical="center"/>
      <protection locked="0"/>
    </xf>
    <xf numFmtId="178" fontId="5" fillId="0" borderId="1" xfId="0" applyNumberFormat="1" applyFont="1" applyBorder="1" applyAlignment="1" applyProtection="1">
      <alignment horizontal="distributed" vertical="center" indent="1"/>
      <protection locked="0"/>
    </xf>
    <xf numFmtId="0" fontId="9" fillId="0" borderId="13" xfId="0" applyFont="1" applyBorder="1" applyAlignment="1">
      <alignment horizontal="distributed" vertical="center" indent="1"/>
    </xf>
    <xf numFmtId="0" fontId="9" fillId="0" borderId="15" xfId="0" applyFont="1" applyBorder="1" applyAlignment="1">
      <alignment horizontal="distributed" vertical="center" indent="1"/>
    </xf>
    <xf numFmtId="0" fontId="22" fillId="0" borderId="13" xfId="0" applyFont="1" applyBorder="1" applyAlignment="1">
      <alignment horizontal="distributed" vertical="center" indent="1"/>
    </xf>
    <xf numFmtId="0" fontId="22" fillId="0" borderId="15" xfId="0" applyFont="1" applyBorder="1" applyAlignment="1">
      <alignment horizontal="distributed" vertical="center" indent="1"/>
    </xf>
    <xf numFmtId="178" fontId="5" fillId="0" borderId="14" xfId="0" applyNumberFormat="1" applyFont="1" applyBorder="1" applyAlignment="1">
      <alignment horizontal="distributed" vertical="center" indent="1"/>
    </xf>
    <xf numFmtId="38" fontId="9" fillId="0" borderId="10" xfId="1" applyFont="1" applyBorder="1" applyAlignment="1" applyProtection="1">
      <alignment vertical="center"/>
    </xf>
    <xf numFmtId="38" fontId="9" fillId="0" borderId="17" xfId="1" applyFont="1" applyBorder="1" applyAlignment="1" applyProtection="1">
      <alignment vertical="center"/>
    </xf>
    <xf numFmtId="38" fontId="9" fillId="0" borderId="23" xfId="1" applyFont="1" applyBorder="1" applyAlignment="1" applyProtection="1">
      <alignment horizontal="right" vertical="center"/>
    </xf>
    <xf numFmtId="38" fontId="9" fillId="0" borderId="22" xfId="1" applyFont="1" applyBorder="1" applyAlignment="1" applyProtection="1">
      <alignment horizontal="right" vertical="center"/>
    </xf>
    <xf numFmtId="38" fontId="22" fillId="0" borderId="23" xfId="1" applyFont="1" applyBorder="1" applyAlignment="1" applyProtection="1">
      <alignment horizontal="right" vertical="center"/>
    </xf>
    <xf numFmtId="38" fontId="22" fillId="0" borderId="22" xfId="1" applyFont="1" applyBorder="1" applyAlignment="1" applyProtection="1">
      <alignment horizontal="right" vertical="center"/>
    </xf>
    <xf numFmtId="0" fontId="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3" fillId="0" borderId="8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38" fontId="19" fillId="0" borderId="0" xfId="1" applyFont="1" applyBorder="1" applyAlignment="1">
      <alignment horizontal="center" vertical="center"/>
    </xf>
    <xf numFmtId="38" fontId="9" fillId="0" borderId="13" xfId="1" applyFont="1" applyBorder="1" applyAlignment="1" applyProtection="1">
      <alignment horizontal="right" vertical="center"/>
    </xf>
    <xf numFmtId="38" fontId="9" fillId="0" borderId="15" xfId="1" applyFont="1" applyBorder="1" applyAlignment="1" applyProtection="1">
      <alignment horizontal="right" vertical="center"/>
    </xf>
    <xf numFmtId="38" fontId="22" fillId="0" borderId="13" xfId="1" applyFont="1" applyBorder="1" applyAlignment="1" applyProtection="1">
      <alignment horizontal="right" vertical="center"/>
    </xf>
    <xf numFmtId="38" fontId="22" fillId="0" borderId="15" xfId="1" applyFont="1" applyBorder="1" applyAlignment="1" applyProtection="1">
      <alignment horizontal="right" vertical="center"/>
    </xf>
    <xf numFmtId="38" fontId="9" fillId="2" borderId="13" xfId="1" applyFont="1" applyFill="1" applyBorder="1" applyAlignment="1" applyProtection="1">
      <alignment horizontal="right" vertical="center"/>
      <protection locked="0"/>
    </xf>
    <xf numFmtId="38" fontId="9" fillId="2" borderId="15" xfId="1" applyFont="1" applyFill="1" applyBorder="1" applyAlignment="1" applyProtection="1">
      <alignment horizontal="right" vertical="center"/>
      <protection locked="0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38" fontId="9" fillId="0" borderId="18" xfId="1" applyFont="1" applyBorder="1" applyAlignment="1" applyProtection="1">
      <alignment vertical="center"/>
    </xf>
    <xf numFmtId="38" fontId="9" fillId="0" borderId="20" xfId="1" applyFont="1" applyBorder="1" applyAlignment="1" applyProtection="1">
      <alignment vertical="center"/>
    </xf>
    <xf numFmtId="38" fontId="9" fillId="2" borderId="1" xfId="1" applyFont="1" applyFill="1" applyBorder="1" applyAlignment="1" applyProtection="1">
      <alignment horizontal="right" vertical="center"/>
      <protection locked="0"/>
    </xf>
    <xf numFmtId="38" fontId="9" fillId="2" borderId="7" xfId="1" applyFont="1" applyFill="1" applyBorder="1" applyAlignment="1" applyProtection="1">
      <alignment horizontal="right" vertical="center"/>
      <protection locked="0"/>
    </xf>
    <xf numFmtId="38" fontId="9" fillId="2" borderId="9" xfId="1" applyFont="1" applyFill="1" applyBorder="1" applyAlignment="1" applyProtection="1">
      <alignment horizontal="right" vertical="center"/>
      <protection locked="0"/>
    </xf>
    <xf numFmtId="38" fontId="9" fillId="2" borderId="12" xfId="1" applyFont="1" applyFill="1" applyBorder="1" applyAlignment="1" applyProtection="1">
      <alignment horizontal="right" vertical="center"/>
      <protection locked="0"/>
    </xf>
    <xf numFmtId="38" fontId="9" fillId="2" borderId="24" xfId="1" applyFont="1" applyFill="1" applyBorder="1" applyAlignment="1" applyProtection="1">
      <alignment horizontal="right" vertical="center"/>
      <protection locked="0"/>
    </xf>
    <xf numFmtId="38" fontId="9" fillId="2" borderId="23" xfId="1" applyFont="1" applyFill="1" applyBorder="1" applyAlignment="1" applyProtection="1">
      <alignment horizontal="right" vertical="center"/>
      <protection locked="0"/>
    </xf>
    <xf numFmtId="38" fontId="9" fillId="2" borderId="22" xfId="1" applyFont="1" applyFill="1" applyBorder="1" applyAlignment="1" applyProtection="1">
      <alignment horizontal="right" vertical="center"/>
      <protection locked="0"/>
    </xf>
    <xf numFmtId="0" fontId="21" fillId="0" borderId="3" xfId="0" applyFont="1" applyBorder="1" applyAlignment="1">
      <alignment horizontal="right" vertical="center"/>
    </xf>
    <xf numFmtId="0" fontId="20" fillId="0" borderId="3" xfId="0" applyFont="1" applyBorder="1" applyAlignment="1">
      <alignment horizontal="right" vertical="center"/>
    </xf>
    <xf numFmtId="0" fontId="19" fillId="2" borderId="3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38" fontId="9" fillId="0" borderId="13" xfId="1" applyFont="1" applyBorder="1" applyAlignment="1">
      <alignment horizontal="right" vertical="center"/>
    </xf>
    <xf numFmtId="38" fontId="9" fillId="0" borderId="15" xfId="1" applyFont="1" applyBorder="1" applyAlignment="1">
      <alignment horizontal="right" vertical="center"/>
    </xf>
    <xf numFmtId="38" fontId="9" fillId="0" borderId="23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38" fontId="9" fillId="0" borderId="7" xfId="1" applyFont="1" applyBorder="1" applyAlignment="1">
      <alignment horizontal="right" vertical="center"/>
    </xf>
    <xf numFmtId="38" fontId="9" fillId="0" borderId="9" xfId="1" applyFont="1" applyBorder="1" applyAlignment="1">
      <alignment horizontal="right" vertical="center"/>
    </xf>
    <xf numFmtId="0" fontId="4" fillId="0" borderId="1" xfId="0" applyFont="1" applyBorder="1" applyAlignment="1">
      <alignment horizontal="distributed" vertical="center" indent="2"/>
    </xf>
    <xf numFmtId="0" fontId="9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4" fillId="2" borderId="3" xfId="0" applyFont="1" applyFill="1" applyBorder="1" applyAlignment="1">
      <alignment horizontal="right" vertical="center"/>
    </xf>
    <xf numFmtId="38" fontId="5" fillId="0" borderId="13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0" fontId="4" fillId="0" borderId="13" xfId="0" applyFont="1" applyBorder="1" applyAlignment="1">
      <alignment horizontal="distributed" vertical="center" wrapText="1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7" fillId="0" borderId="1" xfId="0" applyFont="1" applyBorder="1" applyAlignment="1">
      <alignment horizontal="center" vertical="center"/>
    </xf>
    <xf numFmtId="38" fontId="3" fillId="0" borderId="1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38" fontId="3" fillId="0" borderId="15" xfId="1" applyFont="1" applyBorder="1" applyAlignment="1">
      <alignment horizontal="right" vertical="center"/>
    </xf>
    <xf numFmtId="0" fontId="3" fillId="0" borderId="13" xfId="0" applyFont="1" applyBorder="1" applyAlignment="1">
      <alignment horizontal="distributed" vertical="center" indent="2"/>
    </xf>
    <xf numFmtId="0" fontId="3" fillId="0" borderId="14" xfId="0" applyFont="1" applyBorder="1" applyAlignment="1">
      <alignment horizontal="distributed" vertical="center" indent="2"/>
    </xf>
    <xf numFmtId="38" fontId="3" fillId="0" borderId="13" xfId="1" applyFont="1" applyBorder="1" applyAlignment="1">
      <alignment vertical="center"/>
    </xf>
    <xf numFmtId="38" fontId="3" fillId="0" borderId="15" xfId="1" applyFont="1" applyBorder="1" applyAlignment="1">
      <alignment vertical="center"/>
    </xf>
    <xf numFmtId="0" fontId="3" fillId="0" borderId="15" xfId="0" applyFont="1" applyBorder="1" applyAlignment="1">
      <alignment horizontal="distributed" vertical="center" indent="2"/>
    </xf>
    <xf numFmtId="0" fontId="3" fillId="0" borderId="0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38" fontId="3" fillId="0" borderId="14" xfId="1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 indent="1"/>
    </xf>
    <xf numFmtId="0" fontId="3" fillId="0" borderId="14" xfId="0" applyFont="1" applyBorder="1" applyAlignment="1">
      <alignment horizontal="distributed" vertical="center" indent="1"/>
    </xf>
    <xf numFmtId="0" fontId="3" fillId="0" borderId="15" xfId="0" applyFont="1" applyBorder="1" applyAlignment="1">
      <alignment horizontal="distributed" vertical="center" indent="1"/>
    </xf>
    <xf numFmtId="38" fontId="4" fillId="0" borderId="13" xfId="1" applyFont="1" applyBorder="1" applyAlignment="1" applyProtection="1">
      <alignment vertical="center"/>
      <protection locked="0"/>
    </xf>
    <xf numFmtId="38" fontId="4" fillId="0" borderId="15" xfId="1" applyFont="1" applyBorder="1" applyAlignment="1" applyProtection="1">
      <alignment vertical="center"/>
      <protection locked="0"/>
    </xf>
    <xf numFmtId="38" fontId="4" fillId="0" borderId="14" xfId="1" applyFont="1" applyBorder="1" applyAlignment="1" applyProtection="1">
      <alignment vertical="center"/>
      <protection locked="0"/>
    </xf>
    <xf numFmtId="38" fontId="4" fillId="0" borderId="13" xfId="1" applyFont="1" applyBorder="1" applyAlignment="1" applyProtection="1">
      <alignment horizontal="right" vertical="center"/>
      <protection locked="0"/>
    </xf>
    <xf numFmtId="38" fontId="4" fillId="0" borderId="14" xfId="1" applyFont="1" applyBorder="1" applyAlignment="1" applyProtection="1">
      <alignment horizontal="right" vertical="center"/>
      <protection locked="0"/>
    </xf>
    <xf numFmtId="38" fontId="4" fillId="0" borderId="15" xfId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distributed" vertical="center" indent="1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distributed" vertical="center" indent="2"/>
    </xf>
    <xf numFmtId="0" fontId="4" fillId="0" borderId="14" xfId="0" applyFont="1" applyBorder="1" applyAlignment="1">
      <alignment horizontal="distributed" vertical="center" indent="2"/>
    </xf>
    <xf numFmtId="0" fontId="7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4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0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0" fontId="3" fillId="0" borderId="7" xfId="0" applyFont="1" applyBorder="1" applyAlignment="1">
      <alignment horizontal="center" vertical="distributed" textRotation="255" indent="1"/>
    </xf>
    <xf numFmtId="0" fontId="3" fillId="0" borderId="8" xfId="0" applyFont="1" applyBorder="1" applyAlignment="1">
      <alignment horizontal="center" vertical="distributed" textRotation="255" indent="1"/>
    </xf>
    <xf numFmtId="0" fontId="3" fillId="0" borderId="9" xfId="0" applyFont="1" applyBorder="1" applyAlignment="1">
      <alignment horizontal="center" vertical="distributed" textRotation="255" indent="1"/>
    </xf>
    <xf numFmtId="0" fontId="4" fillId="0" borderId="13" xfId="0" applyFont="1" applyBorder="1" applyAlignment="1" applyProtection="1">
      <alignment horizontal="distributed" vertical="center" indent="1"/>
    </xf>
    <xf numFmtId="0" fontId="4" fillId="0" borderId="14" xfId="0" applyFont="1" applyBorder="1" applyAlignment="1" applyProtection="1">
      <alignment horizontal="distributed" vertical="center" indent="1"/>
    </xf>
    <xf numFmtId="0" fontId="4" fillId="0" borderId="15" xfId="0" applyFont="1" applyBorder="1" applyAlignment="1" applyProtection="1">
      <alignment horizontal="distributed" vertical="center" indent="1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2" xfId="0" applyFont="1" applyBorder="1" applyAlignment="1">
      <alignment horizontal="distributed" vertical="center" indent="6"/>
    </xf>
    <xf numFmtId="0" fontId="4" fillId="0" borderId="3" xfId="0" applyFont="1" applyBorder="1" applyAlignment="1">
      <alignment horizontal="distributed" vertical="center" indent="6"/>
    </xf>
    <xf numFmtId="0" fontId="4" fillId="0" borderId="4" xfId="0" applyFont="1" applyBorder="1" applyAlignment="1">
      <alignment horizontal="distributed" vertical="center" indent="6"/>
    </xf>
    <xf numFmtId="0" fontId="4" fillId="0" borderId="15" xfId="0" applyFont="1" applyBorder="1" applyAlignment="1">
      <alignment horizontal="distributed" vertical="center" indent="2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9" fontId="5" fillId="0" borderId="2" xfId="1" applyNumberFormat="1" applyFont="1" applyBorder="1" applyAlignment="1" applyProtection="1">
      <alignment vertical="center"/>
      <protection locked="0"/>
    </xf>
    <xf numFmtId="179" fontId="5" fillId="0" borderId="3" xfId="1" applyNumberFormat="1" applyFont="1" applyBorder="1" applyAlignment="1" applyProtection="1">
      <alignment vertical="center"/>
      <protection locked="0"/>
    </xf>
    <xf numFmtId="179" fontId="5" fillId="0" borderId="4" xfId="1" applyNumberFormat="1" applyFont="1" applyBorder="1" applyAlignment="1" applyProtection="1">
      <alignment vertical="center"/>
      <protection locked="0"/>
    </xf>
    <xf numFmtId="179" fontId="5" fillId="0" borderId="7" xfId="1" applyNumberFormat="1" applyFont="1" applyBorder="1" applyAlignment="1" applyProtection="1">
      <alignment vertical="center"/>
      <protection locked="0"/>
    </xf>
    <xf numFmtId="179" fontId="5" fillId="0" borderId="8" xfId="1" applyNumberFormat="1" applyFont="1" applyBorder="1" applyAlignment="1" applyProtection="1">
      <alignment vertical="center"/>
      <protection locked="0"/>
    </xf>
    <xf numFmtId="179" fontId="5" fillId="0" borderId="9" xfId="1" applyNumberFormat="1" applyFont="1" applyBorder="1" applyAlignment="1" applyProtection="1">
      <alignment vertical="center"/>
      <protection locked="0"/>
    </xf>
    <xf numFmtId="179" fontId="5" fillId="0" borderId="2" xfId="1" applyNumberFormat="1" applyFont="1" applyBorder="1" applyAlignment="1">
      <alignment vertical="center"/>
    </xf>
    <xf numFmtId="179" fontId="5" fillId="0" borderId="3" xfId="1" applyNumberFormat="1" applyFont="1" applyBorder="1" applyAlignment="1">
      <alignment vertical="center"/>
    </xf>
    <xf numFmtId="179" fontId="5" fillId="0" borderId="4" xfId="1" applyNumberFormat="1" applyFont="1" applyBorder="1" applyAlignment="1">
      <alignment vertical="center"/>
    </xf>
    <xf numFmtId="179" fontId="5" fillId="0" borderId="7" xfId="1" applyNumberFormat="1" applyFont="1" applyBorder="1" applyAlignment="1">
      <alignment vertical="center"/>
    </xf>
    <xf numFmtId="179" fontId="5" fillId="0" borderId="8" xfId="1" applyNumberFormat="1" applyFont="1" applyBorder="1" applyAlignment="1">
      <alignment vertical="center"/>
    </xf>
    <xf numFmtId="179" fontId="5" fillId="0" borderId="9" xfId="1" applyNumberFormat="1" applyFont="1" applyBorder="1" applyAlignment="1">
      <alignment vertical="center"/>
    </xf>
    <xf numFmtId="38" fontId="4" fillId="0" borderId="13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179" fontId="5" fillId="0" borderId="1" xfId="1" applyNumberFormat="1" applyFont="1" applyBorder="1" applyAlignment="1" applyProtection="1">
      <alignment vertical="center"/>
      <protection locked="0"/>
    </xf>
    <xf numFmtId="179" fontId="5" fillId="0" borderId="10" xfId="1" applyNumberFormat="1" applyFont="1" applyBorder="1" applyAlignment="1" applyProtection="1">
      <alignment vertical="center"/>
      <protection locked="0"/>
    </xf>
    <xf numFmtId="179" fontId="5" fillId="0" borderId="2" xfId="1" applyNumberFormat="1" applyFont="1" applyBorder="1" applyAlignment="1" applyProtection="1">
      <alignment horizontal="right" vertical="center"/>
      <protection locked="0"/>
    </xf>
    <xf numFmtId="179" fontId="5" fillId="0" borderId="3" xfId="1" applyNumberFormat="1" applyFont="1" applyBorder="1" applyAlignment="1" applyProtection="1">
      <alignment horizontal="right" vertical="center"/>
      <protection locked="0"/>
    </xf>
    <xf numFmtId="179" fontId="5" fillId="0" borderId="4" xfId="1" applyNumberFormat="1" applyFont="1" applyBorder="1" applyAlignment="1" applyProtection="1">
      <alignment horizontal="right" vertical="center"/>
      <protection locked="0"/>
    </xf>
    <xf numFmtId="179" fontId="5" fillId="0" borderId="7" xfId="1" applyNumberFormat="1" applyFont="1" applyBorder="1" applyAlignment="1" applyProtection="1">
      <alignment horizontal="right" vertical="center"/>
      <protection locked="0"/>
    </xf>
    <xf numFmtId="179" fontId="5" fillId="0" borderId="8" xfId="1" applyNumberFormat="1" applyFont="1" applyBorder="1" applyAlignment="1" applyProtection="1">
      <alignment horizontal="right" vertical="center"/>
      <protection locked="0"/>
    </xf>
    <xf numFmtId="179" fontId="5" fillId="0" borderId="9" xfId="1" applyNumberFormat="1" applyFont="1" applyBorder="1" applyAlignment="1" applyProtection="1">
      <alignment horizontal="right" vertical="center"/>
      <protection locked="0"/>
    </xf>
    <xf numFmtId="179" fontId="5" fillId="0" borderId="2" xfId="1" applyNumberFormat="1" applyFont="1" applyBorder="1" applyAlignment="1">
      <alignment horizontal="right" vertical="center"/>
    </xf>
    <xf numFmtId="179" fontId="5" fillId="0" borderId="3" xfId="1" applyNumberFormat="1" applyFont="1" applyBorder="1" applyAlignment="1">
      <alignment horizontal="right" vertical="center"/>
    </xf>
    <xf numFmtId="179" fontId="5" fillId="0" borderId="4" xfId="1" applyNumberFormat="1" applyFont="1" applyBorder="1" applyAlignment="1">
      <alignment horizontal="right" vertical="center"/>
    </xf>
    <xf numFmtId="179" fontId="5" fillId="0" borderId="7" xfId="1" applyNumberFormat="1" applyFont="1" applyBorder="1" applyAlignment="1">
      <alignment horizontal="right" vertical="center"/>
    </xf>
    <xf numFmtId="179" fontId="5" fillId="0" borderId="8" xfId="1" applyNumberFormat="1" applyFont="1" applyBorder="1" applyAlignment="1">
      <alignment horizontal="right" vertical="center"/>
    </xf>
    <xf numFmtId="179" fontId="5" fillId="0" borderId="9" xfId="1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/>
    </xf>
    <xf numFmtId="179" fontId="5" fillId="0" borderId="2" xfId="0" applyNumberFormat="1" applyFont="1" applyBorder="1" applyAlignment="1">
      <alignment vertical="center"/>
    </xf>
    <xf numFmtId="179" fontId="5" fillId="0" borderId="3" xfId="0" applyNumberFormat="1" applyFont="1" applyBorder="1" applyAlignment="1">
      <alignment vertical="center"/>
    </xf>
    <xf numFmtId="179" fontId="5" fillId="0" borderId="4" xfId="0" applyNumberFormat="1" applyFont="1" applyBorder="1" applyAlignment="1">
      <alignment vertical="center"/>
    </xf>
    <xf numFmtId="179" fontId="5" fillId="0" borderId="7" xfId="0" applyNumberFormat="1" applyFont="1" applyBorder="1" applyAlignment="1">
      <alignment vertical="center"/>
    </xf>
    <xf numFmtId="179" fontId="5" fillId="0" borderId="8" xfId="0" applyNumberFormat="1" applyFont="1" applyBorder="1" applyAlignment="1">
      <alignment vertical="center"/>
    </xf>
    <xf numFmtId="179" fontId="5" fillId="0" borderId="9" xfId="0" applyNumberFormat="1" applyFont="1" applyBorder="1" applyAlignment="1">
      <alignment vertical="center"/>
    </xf>
    <xf numFmtId="179" fontId="5" fillId="0" borderId="10" xfId="0" applyNumberFormat="1" applyFont="1" applyBorder="1" applyAlignment="1">
      <alignment vertical="center"/>
    </xf>
    <xf numFmtId="179" fontId="5" fillId="0" borderId="12" xfId="0" applyNumberFormat="1" applyFont="1" applyBorder="1" applyAlignment="1">
      <alignment vertical="center"/>
    </xf>
    <xf numFmtId="179" fontId="5" fillId="0" borderId="2" xfId="0" applyNumberFormat="1" applyFont="1" applyBorder="1" applyAlignment="1">
      <alignment horizontal="right" vertical="center"/>
    </xf>
    <xf numFmtId="179" fontId="5" fillId="0" borderId="3" xfId="0" applyNumberFormat="1" applyFont="1" applyBorder="1" applyAlignment="1">
      <alignment horizontal="right" vertical="center"/>
    </xf>
    <xf numFmtId="179" fontId="5" fillId="0" borderId="4" xfId="0" applyNumberFormat="1" applyFont="1" applyBorder="1" applyAlignment="1">
      <alignment horizontal="right" vertical="center"/>
    </xf>
    <xf numFmtId="179" fontId="5" fillId="0" borderId="7" xfId="0" applyNumberFormat="1" applyFont="1" applyBorder="1" applyAlignment="1">
      <alignment horizontal="right" vertical="center"/>
    </xf>
    <xf numFmtId="179" fontId="5" fillId="0" borderId="8" xfId="0" applyNumberFormat="1" applyFont="1" applyBorder="1" applyAlignment="1">
      <alignment horizontal="right" vertical="center"/>
    </xf>
    <xf numFmtId="179" fontId="5" fillId="0" borderId="9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 indent="1"/>
    </xf>
    <xf numFmtId="179" fontId="5" fillId="0" borderId="1" xfId="1" applyNumberFormat="1" applyFont="1" applyBorder="1" applyAlignment="1">
      <alignment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9" fontId="5" fillId="0" borderId="12" xfId="1" applyNumberFormat="1" applyFont="1" applyBorder="1" applyAlignment="1" applyProtection="1">
      <alignment vertical="center"/>
      <protection locked="0"/>
    </xf>
    <xf numFmtId="179" fontId="5" fillId="0" borderId="10" xfId="1" applyNumberFormat="1" applyFont="1" applyBorder="1" applyAlignment="1">
      <alignment horizontal="right" vertical="center"/>
    </xf>
    <xf numFmtId="179" fontId="5" fillId="0" borderId="12" xfId="1" applyNumberFormat="1" applyFont="1" applyBorder="1" applyAlignment="1">
      <alignment horizontal="right" vertical="center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179" fontId="5" fillId="0" borderId="11" xfId="1" applyNumberFormat="1" applyFont="1" applyBorder="1" applyAlignment="1" applyProtection="1">
      <alignment vertical="center"/>
      <protection locked="0"/>
    </xf>
    <xf numFmtId="0" fontId="5" fillId="0" borderId="7" xfId="0" applyFont="1" applyBorder="1" applyAlignment="1">
      <alignment horizontal="distributed" vertical="center" wrapText="1"/>
    </xf>
    <xf numFmtId="0" fontId="5" fillId="0" borderId="8" xfId="0" applyFont="1" applyBorder="1" applyAlignment="1">
      <alignment horizontal="distributed" vertical="center"/>
    </xf>
    <xf numFmtId="0" fontId="5" fillId="0" borderId="18" xfId="0" applyFont="1" applyBorder="1" applyAlignment="1">
      <alignment horizontal="distributed" vertical="center" indent="1"/>
    </xf>
    <xf numFmtId="0" fontId="5" fillId="0" borderId="19" xfId="0" applyFont="1" applyBorder="1" applyAlignment="1">
      <alignment horizontal="distributed" vertical="center" indent="1"/>
    </xf>
    <xf numFmtId="0" fontId="5" fillId="0" borderId="20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7" xfId="0" applyFont="1" applyBorder="1" applyAlignment="1">
      <alignment horizontal="distributed" vertical="center" indent="1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78" fontId="4" fillId="0" borderId="13" xfId="0" applyNumberFormat="1" applyFont="1" applyBorder="1" applyAlignment="1">
      <alignment horizontal="distributed" vertical="center" indent="1"/>
    </xf>
    <xf numFmtId="178" fontId="4" fillId="0" borderId="15" xfId="0" applyNumberFormat="1" applyFont="1" applyBorder="1" applyAlignment="1">
      <alignment horizontal="distributed" vertical="center" indent="1"/>
    </xf>
    <xf numFmtId="178" fontId="4" fillId="0" borderId="1" xfId="0" applyNumberFormat="1" applyFont="1" applyBorder="1" applyAlignment="1">
      <alignment horizontal="distributed" vertical="center" indent="1"/>
    </xf>
    <xf numFmtId="178" fontId="4" fillId="0" borderId="1" xfId="0" applyNumberFormat="1" applyFont="1" applyBorder="1" applyAlignment="1" applyProtection="1">
      <alignment horizontal="distributed" vertical="center" indent="1"/>
      <protection locked="0"/>
    </xf>
    <xf numFmtId="182" fontId="4" fillId="0" borderId="1" xfId="0" applyNumberFormat="1" applyFont="1" applyBorder="1" applyAlignment="1" applyProtection="1">
      <alignment horizontal="distributed" vertical="center" indent="1"/>
      <protection locked="0"/>
    </xf>
    <xf numFmtId="0" fontId="5" fillId="0" borderId="13" xfId="0" applyFont="1" applyBorder="1" applyAlignment="1">
      <alignment horizontal="distributed" vertical="center"/>
    </xf>
    <xf numFmtId="0" fontId="5" fillId="0" borderId="14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 indent="1"/>
    </xf>
    <xf numFmtId="0" fontId="5" fillId="0" borderId="14" xfId="0" applyFont="1" applyBorder="1" applyAlignment="1">
      <alignment horizontal="distributed" vertical="center" indent="1"/>
    </xf>
    <xf numFmtId="0" fontId="5" fillId="0" borderId="15" xfId="0" applyFont="1" applyBorder="1" applyAlignment="1">
      <alignment horizontal="distributed" vertical="center" indent="1"/>
    </xf>
    <xf numFmtId="0" fontId="5" fillId="0" borderId="10" xfId="0" applyFont="1" applyBorder="1" applyAlignment="1">
      <alignment horizontal="center" vertical="distributed" textRotation="255"/>
    </xf>
    <xf numFmtId="0" fontId="5" fillId="0" borderId="12" xfId="0" applyFont="1" applyBorder="1" applyAlignment="1">
      <alignment horizontal="center" vertical="distributed" textRotation="255"/>
    </xf>
    <xf numFmtId="0" fontId="5" fillId="0" borderId="10" xfId="0" applyFont="1" applyBorder="1" applyAlignment="1">
      <alignment horizontal="center" vertical="distributed" textRotation="255" indent="3"/>
    </xf>
    <xf numFmtId="0" fontId="5" fillId="0" borderId="11" xfId="0" applyFont="1" applyBorder="1" applyAlignment="1">
      <alignment horizontal="center" vertical="distributed" textRotation="255" indent="3"/>
    </xf>
    <xf numFmtId="0" fontId="5" fillId="0" borderId="12" xfId="0" applyFont="1" applyBorder="1" applyAlignment="1">
      <alignment horizontal="center" vertical="distributed" textRotation="255" indent="3"/>
    </xf>
    <xf numFmtId="0" fontId="3" fillId="0" borderId="17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distributed" textRotation="255"/>
    </xf>
    <xf numFmtId="0" fontId="3" fillId="0" borderId="12" xfId="0" applyFont="1" applyBorder="1" applyAlignment="1">
      <alignment horizontal="center" vertical="distributed" textRotation="255"/>
    </xf>
    <xf numFmtId="0" fontId="3" fillId="0" borderId="1" xfId="0" applyFont="1" applyBorder="1" applyAlignment="1">
      <alignment horizontal="distributed" vertical="center"/>
    </xf>
    <xf numFmtId="0" fontId="3" fillId="0" borderId="10" xfId="0" applyFont="1" applyBorder="1" applyAlignment="1">
      <alignment horizontal="center" vertical="distributed" textRotation="255" indent="2"/>
    </xf>
    <xf numFmtId="0" fontId="3" fillId="0" borderId="11" xfId="0" applyFont="1" applyBorder="1" applyAlignment="1">
      <alignment horizontal="center" vertical="distributed" textRotation="255" indent="2"/>
    </xf>
    <xf numFmtId="0" fontId="3" fillId="0" borderId="12" xfId="0" applyFont="1" applyBorder="1" applyAlignment="1">
      <alignment horizontal="center" vertical="distributed" textRotation="255" indent="2"/>
    </xf>
    <xf numFmtId="0" fontId="3" fillId="0" borderId="1" xfId="0" applyFont="1" applyBorder="1" applyAlignment="1">
      <alignment horizontal="center" vertical="distributed" textRotation="255"/>
    </xf>
    <xf numFmtId="0" fontId="3" fillId="0" borderId="10" xfId="0" applyFont="1" applyBorder="1" applyAlignment="1">
      <alignment horizontal="center" vertical="distributed" textRotation="255" indent="1"/>
    </xf>
    <xf numFmtId="0" fontId="3" fillId="0" borderId="11" xfId="0" applyFont="1" applyBorder="1" applyAlignment="1">
      <alignment horizontal="center" vertical="distributed" textRotation="255" indent="1"/>
    </xf>
    <xf numFmtId="0" fontId="3" fillId="0" borderId="12" xfId="0" applyFont="1" applyBorder="1" applyAlignment="1">
      <alignment horizontal="center" vertical="distributed" textRotation="255" indent="1"/>
    </xf>
    <xf numFmtId="0" fontId="3" fillId="0" borderId="1" xfId="0" applyFont="1" applyBorder="1" applyAlignment="1">
      <alignment horizontal="distributed" vertical="center" indent="1"/>
    </xf>
    <xf numFmtId="0" fontId="3" fillId="0" borderId="13" xfId="0" applyFont="1" applyFill="1" applyBorder="1" applyAlignment="1">
      <alignment horizontal="distributed" vertical="center" indent="2"/>
    </xf>
    <xf numFmtId="0" fontId="3" fillId="0" borderId="14" xfId="0" applyFont="1" applyFill="1" applyBorder="1" applyAlignment="1">
      <alignment horizontal="distributed" vertical="center" indent="2"/>
    </xf>
    <xf numFmtId="0" fontId="3" fillId="0" borderId="15" xfId="0" applyFont="1" applyFill="1" applyBorder="1" applyAlignment="1">
      <alignment horizontal="distributed" vertical="center" indent="2"/>
    </xf>
    <xf numFmtId="0" fontId="3" fillId="0" borderId="1" xfId="0" applyFont="1" applyFill="1" applyBorder="1" applyAlignment="1">
      <alignment horizontal="center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179" fontId="13" fillId="0" borderId="11" xfId="1" applyNumberFormat="1" applyFont="1" applyFill="1" applyBorder="1" applyAlignment="1" applyProtection="1">
      <alignment vertical="center"/>
      <protection locked="0"/>
    </xf>
    <xf numFmtId="179" fontId="13" fillId="0" borderId="12" xfId="1" applyNumberFormat="1" applyFont="1" applyFill="1" applyBorder="1" applyAlignment="1" applyProtection="1">
      <alignment vertical="center"/>
      <protection locked="0"/>
    </xf>
    <xf numFmtId="0" fontId="13" fillId="0" borderId="1" xfId="0" applyFont="1" applyBorder="1" applyAlignment="1">
      <alignment horizontal="center" vertical="center"/>
    </xf>
    <xf numFmtId="179" fontId="13" fillId="0" borderId="10" xfId="1" applyNumberFormat="1" applyFont="1" applyBorder="1" applyAlignment="1" applyProtection="1">
      <alignment vertical="center"/>
      <protection locked="0"/>
    </xf>
    <xf numFmtId="179" fontId="13" fillId="0" borderId="12" xfId="1" applyNumberFormat="1" applyFont="1" applyBorder="1" applyAlignment="1" applyProtection="1">
      <alignment vertical="center"/>
      <protection locked="0"/>
    </xf>
    <xf numFmtId="179" fontId="13" fillId="0" borderId="10" xfId="1" applyNumberFormat="1" applyFont="1" applyBorder="1" applyAlignment="1" applyProtection="1">
      <alignment horizontal="center" vertical="center"/>
      <protection locked="0"/>
    </xf>
    <xf numFmtId="179" fontId="13" fillId="0" borderId="12" xfId="1" applyNumberFormat="1" applyFont="1" applyBorder="1" applyAlignment="1" applyProtection="1">
      <alignment horizontal="center" vertical="center"/>
      <protection locked="0"/>
    </xf>
    <xf numFmtId="179" fontId="13" fillId="0" borderId="10" xfId="1" applyNumberFormat="1" applyFont="1" applyFill="1" applyBorder="1" applyAlignment="1">
      <alignment vertical="center"/>
    </xf>
    <xf numFmtId="179" fontId="13" fillId="0" borderId="12" xfId="1" applyNumberFormat="1" applyFont="1" applyFill="1" applyBorder="1" applyAlignment="1">
      <alignment vertical="center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79" fontId="13" fillId="0" borderId="10" xfId="1" applyNumberFormat="1" applyFont="1" applyBorder="1" applyAlignment="1">
      <alignment horizontal="center" vertical="center"/>
    </xf>
    <xf numFmtId="179" fontId="13" fillId="0" borderId="12" xfId="1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4" fillId="0" borderId="13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 wrapText="1"/>
    </xf>
    <xf numFmtId="0" fontId="4" fillId="0" borderId="15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distributed" vertical="center" indent="2"/>
    </xf>
    <xf numFmtId="38" fontId="3" fillId="0" borderId="13" xfId="1" applyFont="1" applyBorder="1" applyAlignment="1" applyProtection="1">
      <alignment vertical="center"/>
      <protection locked="0"/>
    </xf>
    <xf numFmtId="38" fontId="3" fillId="0" borderId="15" xfId="1" applyFont="1" applyBorder="1" applyAlignment="1" applyProtection="1">
      <alignment vertical="center"/>
      <protection locked="0"/>
    </xf>
    <xf numFmtId="178" fontId="3" fillId="0" borderId="10" xfId="0" applyNumberFormat="1" applyFont="1" applyBorder="1" applyAlignment="1">
      <alignment horizontal="distributed" vertical="center"/>
    </xf>
    <xf numFmtId="178" fontId="3" fillId="0" borderId="12" xfId="0" applyNumberFormat="1" applyFont="1" applyBorder="1" applyAlignment="1">
      <alignment horizontal="distributed" vertical="center"/>
    </xf>
    <xf numFmtId="176" fontId="3" fillId="0" borderId="10" xfId="1" applyNumberFormat="1" applyFont="1" applyBorder="1" applyAlignment="1" applyProtection="1">
      <alignment horizontal="right" vertical="center"/>
      <protection locked="0"/>
    </xf>
    <xf numFmtId="176" fontId="3" fillId="0" borderId="12" xfId="1" applyNumberFormat="1" applyFont="1" applyBorder="1" applyAlignment="1" applyProtection="1">
      <alignment horizontal="right" vertical="center"/>
      <protection locked="0"/>
    </xf>
    <xf numFmtId="178" fontId="3" fillId="0" borderId="10" xfId="0" applyNumberFormat="1" applyFont="1" applyBorder="1" applyAlignment="1">
      <alignment horizontal="center" vertical="center"/>
    </xf>
    <xf numFmtId="178" fontId="3" fillId="0" borderId="12" xfId="0" applyNumberFormat="1" applyFont="1" applyBorder="1" applyAlignment="1">
      <alignment horizontal="center" vertical="center"/>
    </xf>
    <xf numFmtId="176" fontId="3" fillId="0" borderId="10" xfId="1" applyNumberFormat="1" applyFont="1" applyBorder="1" applyAlignment="1" applyProtection="1">
      <alignment vertical="center"/>
      <protection locked="0"/>
    </xf>
    <xf numFmtId="176" fontId="3" fillId="0" borderId="12" xfId="1" applyNumberFormat="1" applyFont="1" applyBorder="1" applyAlignment="1" applyProtection="1">
      <alignment vertical="center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10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2" name="直線コネクタ 1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9</xdr:row>
      <xdr:rowOff>0</xdr:rowOff>
    </xdr:from>
    <xdr:to>
      <xdr:col>2</xdr:col>
      <xdr:colOff>485775</xdr:colOff>
      <xdr:row>9</xdr:row>
      <xdr:rowOff>0</xdr:rowOff>
    </xdr:to>
    <xdr:cxnSp macro="">
      <xdr:nvCxnSpPr>
        <xdr:cNvPr id="3" name="直線コネクタ 2"/>
        <xdr:cNvCxnSpPr/>
      </xdr:nvCxnSpPr>
      <xdr:spPr>
        <a:xfrm>
          <a:off x="1476375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4" name="直線コネクタ 3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" name="直線コネクタ 4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6" name="直線コネクタ 5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7" name="直線コネクタ 6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13</xdr:row>
      <xdr:rowOff>0</xdr:rowOff>
    </xdr:from>
    <xdr:to>
      <xdr:col>2</xdr:col>
      <xdr:colOff>476250</xdr:colOff>
      <xdr:row>13</xdr:row>
      <xdr:rowOff>0</xdr:rowOff>
    </xdr:to>
    <xdr:cxnSp macro="">
      <xdr:nvCxnSpPr>
        <xdr:cNvPr id="8" name="直線コネクタ 7"/>
        <xdr:cNvCxnSpPr/>
      </xdr:nvCxnSpPr>
      <xdr:spPr>
        <a:xfrm>
          <a:off x="1466850" y="22288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13</xdr:row>
      <xdr:rowOff>0</xdr:rowOff>
    </xdr:from>
    <xdr:to>
      <xdr:col>5</xdr:col>
      <xdr:colOff>476250</xdr:colOff>
      <xdr:row>13</xdr:row>
      <xdr:rowOff>0</xdr:rowOff>
    </xdr:to>
    <xdr:cxnSp macro="">
      <xdr:nvCxnSpPr>
        <xdr:cNvPr id="9" name="直線コネクタ 8"/>
        <xdr:cNvCxnSpPr/>
      </xdr:nvCxnSpPr>
      <xdr:spPr>
        <a:xfrm>
          <a:off x="3524250" y="22288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0" name="直線コネクタ 9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9</xdr:row>
      <xdr:rowOff>0</xdr:rowOff>
    </xdr:from>
    <xdr:to>
      <xdr:col>2</xdr:col>
      <xdr:colOff>485775</xdr:colOff>
      <xdr:row>9</xdr:row>
      <xdr:rowOff>0</xdr:rowOff>
    </xdr:to>
    <xdr:cxnSp macro="">
      <xdr:nvCxnSpPr>
        <xdr:cNvPr id="11" name="直線コネクタ 10"/>
        <xdr:cNvCxnSpPr/>
      </xdr:nvCxnSpPr>
      <xdr:spPr>
        <a:xfrm>
          <a:off x="1476375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12" name="直線コネクタ 11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13" name="直線コネクタ 12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14" name="直線コネクタ 13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15" name="直線コネクタ 14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13</xdr:row>
      <xdr:rowOff>0</xdr:rowOff>
    </xdr:from>
    <xdr:to>
      <xdr:col>2</xdr:col>
      <xdr:colOff>476250</xdr:colOff>
      <xdr:row>13</xdr:row>
      <xdr:rowOff>0</xdr:rowOff>
    </xdr:to>
    <xdr:cxnSp macro="">
      <xdr:nvCxnSpPr>
        <xdr:cNvPr id="16" name="直線コネクタ 15"/>
        <xdr:cNvCxnSpPr/>
      </xdr:nvCxnSpPr>
      <xdr:spPr>
        <a:xfrm>
          <a:off x="1466850" y="22288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13</xdr:row>
      <xdr:rowOff>0</xdr:rowOff>
    </xdr:from>
    <xdr:to>
      <xdr:col>5</xdr:col>
      <xdr:colOff>476250</xdr:colOff>
      <xdr:row>13</xdr:row>
      <xdr:rowOff>0</xdr:rowOff>
    </xdr:to>
    <xdr:cxnSp macro="">
      <xdr:nvCxnSpPr>
        <xdr:cNvPr id="17" name="直線コネクタ 16"/>
        <xdr:cNvCxnSpPr/>
      </xdr:nvCxnSpPr>
      <xdr:spPr>
        <a:xfrm>
          <a:off x="3524250" y="22288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18" name="直線コネクタ 17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9</xdr:row>
      <xdr:rowOff>0</xdr:rowOff>
    </xdr:from>
    <xdr:to>
      <xdr:col>2</xdr:col>
      <xdr:colOff>485775</xdr:colOff>
      <xdr:row>9</xdr:row>
      <xdr:rowOff>0</xdr:rowOff>
    </xdr:to>
    <xdr:cxnSp macro="">
      <xdr:nvCxnSpPr>
        <xdr:cNvPr id="19" name="直線コネクタ 18"/>
        <xdr:cNvCxnSpPr/>
      </xdr:nvCxnSpPr>
      <xdr:spPr>
        <a:xfrm>
          <a:off x="1476375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20" name="直線コネクタ 19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1" name="直線コネクタ 20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2" name="直線コネクタ 21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23" name="直線コネクタ 22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12</xdr:row>
      <xdr:rowOff>8282</xdr:rowOff>
    </xdr:from>
    <xdr:to>
      <xdr:col>2</xdr:col>
      <xdr:colOff>484533</xdr:colOff>
      <xdr:row>12</xdr:row>
      <xdr:rowOff>8282</xdr:rowOff>
    </xdr:to>
    <xdr:cxnSp macro="">
      <xdr:nvCxnSpPr>
        <xdr:cNvPr id="24" name="直線コネクタ 23"/>
        <xdr:cNvCxnSpPr/>
      </xdr:nvCxnSpPr>
      <xdr:spPr>
        <a:xfrm>
          <a:off x="1475133" y="20656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103533</xdr:colOff>
      <xdr:row>12</xdr:row>
      <xdr:rowOff>8282</xdr:rowOff>
    </xdr:from>
    <xdr:to>
      <xdr:col>5</xdr:col>
      <xdr:colOff>484533</xdr:colOff>
      <xdr:row>12</xdr:row>
      <xdr:rowOff>8282</xdr:rowOff>
    </xdr:to>
    <xdr:cxnSp macro="">
      <xdr:nvCxnSpPr>
        <xdr:cNvPr id="25" name="直線コネクタ 24"/>
        <xdr:cNvCxnSpPr/>
      </xdr:nvCxnSpPr>
      <xdr:spPr>
        <a:xfrm>
          <a:off x="3532533" y="20656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26" name="直線コネクタ 25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27" name="直線コネクタ 26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28" name="直線コネクタ 27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29" name="直線コネクタ 28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30" name="直線コネクタ 29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31" name="直線コネクタ 30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32" name="直線コネクタ 31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33" name="直線コネクタ 32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34" name="直線コネクタ 33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35" name="直線コネクタ 34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36" name="直線コネクタ 35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37" name="直線コネクタ 36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6</xdr:row>
      <xdr:rowOff>8282</xdr:rowOff>
    </xdr:from>
    <xdr:to>
      <xdr:col>2</xdr:col>
      <xdr:colOff>485775</xdr:colOff>
      <xdr:row>6</xdr:row>
      <xdr:rowOff>8282</xdr:rowOff>
    </xdr:to>
    <xdr:cxnSp macro="">
      <xdr:nvCxnSpPr>
        <xdr:cNvPr id="38" name="直線コネクタ 37"/>
        <xdr:cNvCxnSpPr/>
      </xdr:nvCxnSpPr>
      <xdr:spPr>
        <a:xfrm>
          <a:off x="1476375" y="1036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111815</xdr:colOff>
      <xdr:row>7</xdr:row>
      <xdr:rowOff>231914</xdr:rowOff>
    </xdr:from>
    <xdr:to>
      <xdr:col>2</xdr:col>
      <xdr:colOff>492815</xdr:colOff>
      <xdr:row>7</xdr:row>
      <xdr:rowOff>231914</xdr:rowOff>
    </xdr:to>
    <xdr:cxnSp macro="">
      <xdr:nvCxnSpPr>
        <xdr:cNvPr id="39" name="直線コネクタ 38"/>
        <xdr:cNvCxnSpPr/>
      </xdr:nvCxnSpPr>
      <xdr:spPr>
        <a:xfrm>
          <a:off x="1483415" y="1374914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6</xdr:row>
      <xdr:rowOff>8282</xdr:rowOff>
    </xdr:from>
    <xdr:to>
      <xdr:col>5</xdr:col>
      <xdr:colOff>476250</xdr:colOff>
      <xdr:row>6</xdr:row>
      <xdr:rowOff>8282</xdr:rowOff>
    </xdr:to>
    <xdr:cxnSp macro="">
      <xdr:nvCxnSpPr>
        <xdr:cNvPr id="40" name="直線コネクタ 39"/>
        <xdr:cNvCxnSpPr/>
      </xdr:nvCxnSpPr>
      <xdr:spPr>
        <a:xfrm>
          <a:off x="3524250" y="1036982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8</xdr:row>
      <xdr:rowOff>8283</xdr:rowOff>
    </xdr:from>
    <xdr:to>
      <xdr:col>5</xdr:col>
      <xdr:colOff>492815</xdr:colOff>
      <xdr:row>8</xdr:row>
      <xdr:rowOff>8283</xdr:rowOff>
    </xdr:to>
    <xdr:cxnSp macro="">
      <xdr:nvCxnSpPr>
        <xdr:cNvPr id="41" name="直線コネクタ 40"/>
        <xdr:cNvCxnSpPr/>
      </xdr:nvCxnSpPr>
      <xdr:spPr>
        <a:xfrm>
          <a:off x="3540815" y="13798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103533</xdr:colOff>
      <xdr:row>10</xdr:row>
      <xdr:rowOff>0</xdr:rowOff>
    </xdr:from>
    <xdr:to>
      <xdr:col>2</xdr:col>
      <xdr:colOff>484533</xdr:colOff>
      <xdr:row>10</xdr:row>
      <xdr:rowOff>0</xdr:rowOff>
    </xdr:to>
    <xdr:cxnSp macro="">
      <xdr:nvCxnSpPr>
        <xdr:cNvPr id="42" name="直線コネクタ 41"/>
        <xdr:cNvCxnSpPr/>
      </xdr:nvCxnSpPr>
      <xdr:spPr>
        <a:xfrm>
          <a:off x="1475133" y="171450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10</xdr:row>
      <xdr:rowOff>16565</xdr:rowOff>
    </xdr:from>
    <xdr:to>
      <xdr:col>5</xdr:col>
      <xdr:colOff>476250</xdr:colOff>
      <xdr:row>10</xdr:row>
      <xdr:rowOff>16565</xdr:rowOff>
    </xdr:to>
    <xdr:cxnSp macro="">
      <xdr:nvCxnSpPr>
        <xdr:cNvPr id="43" name="直線コネクタ 42"/>
        <xdr:cNvCxnSpPr/>
      </xdr:nvCxnSpPr>
      <xdr:spPr>
        <a:xfrm>
          <a:off x="3524250" y="1731065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14</xdr:row>
      <xdr:rowOff>8283</xdr:rowOff>
    </xdr:from>
    <xdr:to>
      <xdr:col>2</xdr:col>
      <xdr:colOff>476250</xdr:colOff>
      <xdr:row>14</xdr:row>
      <xdr:rowOff>8283</xdr:rowOff>
    </xdr:to>
    <xdr:cxnSp macro="">
      <xdr:nvCxnSpPr>
        <xdr:cNvPr id="44" name="直線コネクタ 43"/>
        <xdr:cNvCxnSpPr/>
      </xdr:nvCxnSpPr>
      <xdr:spPr>
        <a:xfrm>
          <a:off x="1466850" y="24085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14</xdr:row>
      <xdr:rowOff>1</xdr:rowOff>
    </xdr:from>
    <xdr:to>
      <xdr:col>5</xdr:col>
      <xdr:colOff>476250</xdr:colOff>
      <xdr:row>14</xdr:row>
      <xdr:rowOff>1</xdr:rowOff>
    </xdr:to>
    <xdr:cxnSp macro="">
      <xdr:nvCxnSpPr>
        <xdr:cNvPr id="45" name="直線コネクタ 44"/>
        <xdr:cNvCxnSpPr/>
      </xdr:nvCxnSpPr>
      <xdr:spPr>
        <a:xfrm>
          <a:off x="3524250" y="2400301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6" name="直線コネクタ 45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47" name="直線コネクタ 46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48" name="直線コネクタ 47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49" name="直線コネクタ 48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50" name="直線コネクタ 49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11</xdr:row>
      <xdr:rowOff>0</xdr:rowOff>
    </xdr:from>
    <xdr:to>
      <xdr:col>5</xdr:col>
      <xdr:colOff>476250</xdr:colOff>
      <xdr:row>11</xdr:row>
      <xdr:rowOff>0</xdr:rowOff>
    </xdr:to>
    <xdr:cxnSp macro="">
      <xdr:nvCxnSpPr>
        <xdr:cNvPr id="51" name="直線コネクタ 50"/>
        <xdr:cNvCxnSpPr/>
      </xdr:nvCxnSpPr>
      <xdr:spPr>
        <a:xfrm>
          <a:off x="35242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2" name="直線コネクタ 51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53" name="直線コネクタ 52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4" name="直線コネクタ 53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55" name="直線コネクタ 54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7</xdr:row>
      <xdr:rowOff>0</xdr:rowOff>
    </xdr:from>
    <xdr:to>
      <xdr:col>5</xdr:col>
      <xdr:colOff>476250</xdr:colOff>
      <xdr:row>7</xdr:row>
      <xdr:rowOff>0</xdr:rowOff>
    </xdr:to>
    <xdr:cxnSp macro="">
      <xdr:nvCxnSpPr>
        <xdr:cNvPr id="56" name="直線コネクタ 55"/>
        <xdr:cNvCxnSpPr/>
      </xdr:nvCxnSpPr>
      <xdr:spPr>
        <a:xfrm>
          <a:off x="35242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9</xdr:row>
      <xdr:rowOff>0</xdr:rowOff>
    </xdr:from>
    <xdr:to>
      <xdr:col>5</xdr:col>
      <xdr:colOff>476250</xdr:colOff>
      <xdr:row>9</xdr:row>
      <xdr:rowOff>0</xdr:rowOff>
    </xdr:to>
    <xdr:cxnSp macro="">
      <xdr:nvCxnSpPr>
        <xdr:cNvPr id="57" name="直線コネクタ 56"/>
        <xdr:cNvCxnSpPr/>
      </xdr:nvCxnSpPr>
      <xdr:spPr>
        <a:xfrm>
          <a:off x="35242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111815</xdr:colOff>
      <xdr:row>6</xdr:row>
      <xdr:rowOff>8283</xdr:rowOff>
    </xdr:from>
    <xdr:to>
      <xdr:col>5</xdr:col>
      <xdr:colOff>492815</xdr:colOff>
      <xdr:row>6</xdr:row>
      <xdr:rowOff>8283</xdr:rowOff>
    </xdr:to>
    <xdr:cxnSp macro="">
      <xdr:nvCxnSpPr>
        <xdr:cNvPr id="58" name="直線コネクタ 57"/>
        <xdr:cNvCxnSpPr/>
      </xdr:nvCxnSpPr>
      <xdr:spPr>
        <a:xfrm>
          <a:off x="3540815" y="10369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59" name="直線コネクタ 58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60" name="直線コネクタ 59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61" name="直線コネクタ 60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62" name="直線コネクタ 61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63" name="直線コネクタ 62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11</xdr:row>
      <xdr:rowOff>0</xdr:rowOff>
    </xdr:from>
    <xdr:to>
      <xdr:col>2</xdr:col>
      <xdr:colOff>476250</xdr:colOff>
      <xdr:row>11</xdr:row>
      <xdr:rowOff>0</xdr:rowOff>
    </xdr:to>
    <xdr:cxnSp macro="">
      <xdr:nvCxnSpPr>
        <xdr:cNvPr id="64" name="直線コネクタ 63"/>
        <xdr:cNvCxnSpPr/>
      </xdr:nvCxnSpPr>
      <xdr:spPr>
        <a:xfrm>
          <a:off x="1466850" y="18859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104775</xdr:colOff>
      <xdr:row>7</xdr:row>
      <xdr:rowOff>0</xdr:rowOff>
    </xdr:from>
    <xdr:to>
      <xdr:col>2</xdr:col>
      <xdr:colOff>485775</xdr:colOff>
      <xdr:row>7</xdr:row>
      <xdr:rowOff>0</xdr:rowOff>
    </xdr:to>
    <xdr:cxnSp macro="">
      <xdr:nvCxnSpPr>
        <xdr:cNvPr id="65" name="直線コネクタ 64"/>
        <xdr:cNvCxnSpPr/>
      </xdr:nvCxnSpPr>
      <xdr:spPr>
        <a:xfrm>
          <a:off x="1476375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66" name="直線コネクタ 65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7" name="直線コネクタ 66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68" name="直線コネクタ 67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7</xdr:row>
      <xdr:rowOff>0</xdr:rowOff>
    </xdr:from>
    <xdr:to>
      <xdr:col>2</xdr:col>
      <xdr:colOff>476250</xdr:colOff>
      <xdr:row>7</xdr:row>
      <xdr:rowOff>0</xdr:rowOff>
    </xdr:to>
    <xdr:cxnSp macro="">
      <xdr:nvCxnSpPr>
        <xdr:cNvPr id="69" name="直線コネクタ 68"/>
        <xdr:cNvCxnSpPr/>
      </xdr:nvCxnSpPr>
      <xdr:spPr>
        <a:xfrm>
          <a:off x="1466850" y="12001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9</xdr:row>
      <xdr:rowOff>0</xdr:rowOff>
    </xdr:from>
    <xdr:to>
      <xdr:col>2</xdr:col>
      <xdr:colOff>476250</xdr:colOff>
      <xdr:row>9</xdr:row>
      <xdr:rowOff>0</xdr:rowOff>
    </xdr:to>
    <xdr:cxnSp macro="">
      <xdr:nvCxnSpPr>
        <xdr:cNvPr id="70" name="直線コネクタ 69"/>
        <xdr:cNvCxnSpPr/>
      </xdr:nvCxnSpPr>
      <xdr:spPr>
        <a:xfrm>
          <a:off x="1466850" y="1543050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12</xdr:row>
      <xdr:rowOff>8283</xdr:rowOff>
    </xdr:from>
    <xdr:to>
      <xdr:col>2</xdr:col>
      <xdr:colOff>476250</xdr:colOff>
      <xdr:row>12</xdr:row>
      <xdr:rowOff>8283</xdr:rowOff>
    </xdr:to>
    <xdr:cxnSp macro="">
      <xdr:nvCxnSpPr>
        <xdr:cNvPr id="71" name="直線コネクタ 70"/>
        <xdr:cNvCxnSpPr/>
      </xdr:nvCxnSpPr>
      <xdr:spPr>
        <a:xfrm>
          <a:off x="1466850" y="2065683"/>
          <a:ext cx="38100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zoomScale="115" zoomScaleNormal="115" workbookViewId="0">
      <selection activeCell="A4" sqref="A4:L4"/>
    </sheetView>
  </sheetViews>
  <sheetFormatPr defaultRowHeight="13.5"/>
  <cols>
    <col min="1" max="1" width="3.75" style="2" customWidth="1"/>
    <col min="2" max="2" width="5.25" style="2" customWidth="1"/>
    <col min="3" max="3" width="5.125" style="2" customWidth="1"/>
    <col min="4" max="4" width="10.875" style="2" customWidth="1"/>
    <col min="5" max="5" width="5.125" style="2" customWidth="1"/>
    <col min="6" max="6" width="10.875" style="2" customWidth="1"/>
    <col min="7" max="7" width="5.125" style="2" customWidth="1"/>
    <col min="8" max="8" width="10.875" style="2" customWidth="1"/>
    <col min="9" max="9" width="5.125" style="2" customWidth="1"/>
    <col min="10" max="10" width="10.875" style="2" customWidth="1"/>
    <col min="11" max="11" width="5.125" style="2" customWidth="1"/>
    <col min="12" max="12" width="10.875" style="2" customWidth="1"/>
    <col min="13" max="16384" width="9" style="2"/>
  </cols>
  <sheetData>
    <row r="1" spans="1:12" ht="22.5" customHeight="1">
      <c r="A1" s="201" t="s">
        <v>41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customHeight="1">
      <c r="A3" s="202" t="s">
        <v>40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</row>
    <row r="4" spans="1:12" ht="18.75" customHeight="1">
      <c r="A4" s="177" t="s">
        <v>39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</row>
    <row r="5" spans="1:12" ht="18.75" customHeight="1">
      <c r="A5" s="177" t="s">
        <v>38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80" t="s">
        <v>30</v>
      </c>
      <c r="K6" s="180"/>
      <c r="L6" s="180"/>
    </row>
    <row r="7" spans="1:12" ht="15" customHeight="1">
      <c r="A7" s="192" t="s">
        <v>1</v>
      </c>
      <c r="B7" s="193"/>
      <c r="C7" s="182">
        <f>E7-1</f>
        <v>27</v>
      </c>
      <c r="D7" s="183"/>
      <c r="E7" s="182">
        <f>G7-1</f>
        <v>28</v>
      </c>
      <c r="F7" s="183"/>
      <c r="G7" s="182">
        <f>I7-1</f>
        <v>29</v>
      </c>
      <c r="H7" s="183"/>
      <c r="I7" s="199">
        <v>30</v>
      </c>
      <c r="J7" s="200"/>
      <c r="K7" s="196" t="s">
        <v>13</v>
      </c>
      <c r="L7" s="196"/>
    </row>
    <row r="8" spans="1:12" ht="22.5" customHeight="1">
      <c r="A8" s="194"/>
      <c r="B8" s="195"/>
      <c r="C8" s="18" t="s">
        <v>29</v>
      </c>
      <c r="D8" s="17" t="s">
        <v>28</v>
      </c>
      <c r="E8" s="18" t="s">
        <v>29</v>
      </c>
      <c r="F8" s="17" t="s">
        <v>28</v>
      </c>
      <c r="G8" s="18" t="s">
        <v>29</v>
      </c>
      <c r="H8" s="17" t="s">
        <v>28</v>
      </c>
      <c r="I8" s="18" t="s">
        <v>29</v>
      </c>
      <c r="J8" s="17" t="s">
        <v>28</v>
      </c>
      <c r="K8" s="18" t="s">
        <v>29</v>
      </c>
      <c r="L8" s="17" t="s">
        <v>28</v>
      </c>
    </row>
    <row r="9" spans="1:12" ht="30" customHeight="1">
      <c r="A9" s="185" t="s">
        <v>36</v>
      </c>
      <c r="B9" s="186"/>
      <c r="C9" s="16">
        <v>6998</v>
      </c>
      <c r="D9" s="16">
        <v>24485710</v>
      </c>
      <c r="E9" s="16">
        <v>6852</v>
      </c>
      <c r="F9" s="16">
        <v>23975780</v>
      </c>
      <c r="G9" s="16">
        <v>6928</v>
      </c>
      <c r="H9" s="16">
        <v>24241770</v>
      </c>
      <c r="I9" s="16">
        <v>7160</v>
      </c>
      <c r="J9" s="16">
        <v>25057140</v>
      </c>
      <c r="K9" s="16">
        <v>7048</v>
      </c>
      <c r="L9" s="16">
        <v>24665070</v>
      </c>
    </row>
    <row r="10" spans="1:12" ht="30" customHeight="1">
      <c r="A10" s="188" t="s">
        <v>35</v>
      </c>
      <c r="B10" s="21" t="s">
        <v>34</v>
      </c>
      <c r="C10" s="16">
        <v>422</v>
      </c>
      <c r="D10" s="16">
        <v>77737700</v>
      </c>
      <c r="E10" s="16">
        <v>391</v>
      </c>
      <c r="F10" s="16">
        <v>141331900</v>
      </c>
      <c r="G10" s="16">
        <v>317</v>
      </c>
      <c r="H10" s="16">
        <v>61432300</v>
      </c>
      <c r="I10" s="16">
        <v>377</v>
      </c>
      <c r="J10" s="16">
        <v>67298900</v>
      </c>
      <c r="K10" s="16">
        <v>383</v>
      </c>
      <c r="L10" s="16">
        <v>58069200</v>
      </c>
    </row>
    <row r="11" spans="1:12" ht="30" customHeight="1">
      <c r="A11" s="197"/>
      <c r="B11" s="21" t="s">
        <v>33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</row>
    <row r="12" spans="1:12" ht="30" customHeight="1">
      <c r="A12" s="188" t="s">
        <v>32</v>
      </c>
      <c r="B12" s="20" t="s">
        <v>15</v>
      </c>
      <c r="C12" s="16">
        <v>82209</v>
      </c>
      <c r="D12" s="16">
        <v>285378890</v>
      </c>
      <c r="E12" s="16">
        <v>83338</v>
      </c>
      <c r="F12" s="16">
        <v>288659000</v>
      </c>
      <c r="G12" s="16">
        <v>84145</v>
      </c>
      <c r="H12" s="16">
        <v>289481600</v>
      </c>
      <c r="I12" s="16">
        <v>84187</v>
      </c>
      <c r="J12" s="16">
        <v>291715420</v>
      </c>
      <c r="K12" s="16">
        <v>84213</v>
      </c>
      <c r="L12" s="16">
        <v>292117280</v>
      </c>
    </row>
    <row r="13" spans="1:12" ht="30" customHeight="1" thickBot="1">
      <c r="A13" s="198"/>
      <c r="B13" s="19" t="s">
        <v>16</v>
      </c>
      <c r="C13" s="15">
        <v>82209</v>
      </c>
      <c r="D13" s="15">
        <v>8215646080</v>
      </c>
      <c r="E13" s="15">
        <v>83338</v>
      </c>
      <c r="F13" s="15">
        <v>8313013870</v>
      </c>
      <c r="G13" s="15">
        <v>84145</v>
      </c>
      <c r="H13" s="15">
        <v>8425846080</v>
      </c>
      <c r="I13" s="15">
        <v>84187</v>
      </c>
      <c r="J13" s="15">
        <v>8606038130</v>
      </c>
      <c r="K13" s="15">
        <v>84213</v>
      </c>
      <c r="L13" s="15">
        <v>8509926090</v>
      </c>
    </row>
    <row r="14" spans="1:12" ht="30" customHeight="1" thickTop="1">
      <c r="A14" s="178" t="s">
        <v>4</v>
      </c>
      <c r="B14" s="179"/>
      <c r="C14" s="14">
        <f>SUM(C9:C12)</f>
        <v>89629</v>
      </c>
      <c r="D14" s="14">
        <f>SUM(D9:D13)</f>
        <v>8603248380</v>
      </c>
      <c r="E14" s="14">
        <f>SUM(E9:E12)</f>
        <v>90581</v>
      </c>
      <c r="F14" s="14">
        <f>SUM(F9:F13)</f>
        <v>8766980550</v>
      </c>
      <c r="G14" s="14">
        <f>SUM(G9:G12)</f>
        <v>91390</v>
      </c>
      <c r="H14" s="14">
        <f>SUM(H9:H13)</f>
        <v>8801001750</v>
      </c>
      <c r="I14" s="14">
        <f>SUM(I9:I12)</f>
        <v>91724</v>
      </c>
      <c r="J14" s="14">
        <f>SUM(J9:J13)</f>
        <v>8990109590</v>
      </c>
      <c r="K14" s="14">
        <f>SUM(K9:K12)</f>
        <v>91644</v>
      </c>
      <c r="L14" s="14">
        <f>SUM(L9:L13)</f>
        <v>8884777640</v>
      </c>
    </row>
    <row r="15" spans="1:12" ht="22.5" customHeight="1"/>
    <row r="16" spans="1:12" ht="18.75" customHeight="1">
      <c r="A16" s="177" t="s">
        <v>37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</row>
    <row r="17" spans="1:12">
      <c r="J17" s="180" t="s">
        <v>30</v>
      </c>
      <c r="K17" s="180"/>
      <c r="L17" s="180"/>
    </row>
    <row r="18" spans="1:12" ht="15" customHeight="1">
      <c r="A18" s="192" t="s">
        <v>1</v>
      </c>
      <c r="B18" s="193"/>
      <c r="C18" s="181">
        <f>E18-1</f>
        <v>27</v>
      </c>
      <c r="D18" s="181"/>
      <c r="E18" s="181">
        <f>G18-1</f>
        <v>28</v>
      </c>
      <c r="F18" s="181"/>
      <c r="G18" s="181">
        <f>I18-1</f>
        <v>29</v>
      </c>
      <c r="H18" s="181"/>
      <c r="I18" s="182">
        <v>30</v>
      </c>
      <c r="J18" s="183"/>
      <c r="K18" s="181" t="str">
        <f>K7</f>
        <v>令和元年度</v>
      </c>
      <c r="L18" s="184"/>
    </row>
    <row r="19" spans="1:12" ht="22.5" customHeight="1">
      <c r="A19" s="194"/>
      <c r="B19" s="195"/>
      <c r="C19" s="18" t="s">
        <v>29</v>
      </c>
      <c r="D19" s="17" t="s">
        <v>28</v>
      </c>
      <c r="E19" s="18" t="s">
        <v>29</v>
      </c>
      <c r="F19" s="17" t="s">
        <v>28</v>
      </c>
      <c r="G19" s="18" t="s">
        <v>29</v>
      </c>
      <c r="H19" s="17" t="s">
        <v>28</v>
      </c>
      <c r="I19" s="18" t="s">
        <v>29</v>
      </c>
      <c r="J19" s="17" t="s">
        <v>28</v>
      </c>
      <c r="K19" s="18" t="s">
        <v>29</v>
      </c>
      <c r="L19" s="17" t="s">
        <v>28</v>
      </c>
    </row>
    <row r="20" spans="1:12" ht="30" customHeight="1">
      <c r="A20" s="185" t="s">
        <v>36</v>
      </c>
      <c r="B20" s="186"/>
      <c r="C20" s="16">
        <v>6998</v>
      </c>
      <c r="D20" s="16">
        <v>13990090</v>
      </c>
      <c r="E20" s="16">
        <v>6852</v>
      </c>
      <c r="F20" s="16">
        <v>13700020</v>
      </c>
      <c r="G20" s="16">
        <v>6928</v>
      </c>
      <c r="H20" s="16">
        <v>13852230</v>
      </c>
      <c r="I20" s="16">
        <v>7160</v>
      </c>
      <c r="J20" s="16">
        <v>14318360</v>
      </c>
      <c r="K20" s="16">
        <v>7048</v>
      </c>
      <c r="L20" s="16">
        <v>14094330</v>
      </c>
    </row>
    <row r="21" spans="1:12" ht="30" customHeight="1">
      <c r="A21" s="187" t="s">
        <v>35</v>
      </c>
      <c r="B21" s="21" t="s">
        <v>34</v>
      </c>
      <c r="C21" s="16">
        <v>422</v>
      </c>
      <c r="D21" s="16">
        <v>51823000</v>
      </c>
      <c r="E21" s="16">
        <v>391</v>
      </c>
      <c r="F21" s="16">
        <v>94180600</v>
      </c>
      <c r="G21" s="16">
        <v>317</v>
      </c>
      <c r="H21" s="16">
        <v>40951800</v>
      </c>
      <c r="I21" s="16">
        <v>377</v>
      </c>
      <c r="J21" s="16">
        <v>44862100</v>
      </c>
      <c r="K21" s="16">
        <v>383</v>
      </c>
      <c r="L21" s="16">
        <v>38606100</v>
      </c>
    </row>
    <row r="22" spans="1:12" ht="30" customHeight="1">
      <c r="A22" s="187"/>
      <c r="B22" s="21" t="s">
        <v>33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</row>
    <row r="23" spans="1:12" ht="30" customHeight="1">
      <c r="A23" s="187" t="s">
        <v>32</v>
      </c>
      <c r="B23" s="20" t="s">
        <v>15</v>
      </c>
      <c r="C23" s="16">
        <v>82209</v>
      </c>
      <c r="D23" s="16">
        <v>163053070</v>
      </c>
      <c r="E23" s="16">
        <v>83338</v>
      </c>
      <c r="F23" s="16">
        <v>164942310</v>
      </c>
      <c r="G23" s="16">
        <v>84145</v>
      </c>
      <c r="H23" s="16">
        <v>165417160</v>
      </c>
      <c r="I23" s="16">
        <v>84187</v>
      </c>
      <c r="J23" s="16">
        <v>166695940</v>
      </c>
      <c r="K23" s="16">
        <v>84213</v>
      </c>
      <c r="L23" s="16">
        <v>166924490</v>
      </c>
    </row>
    <row r="24" spans="1:12" ht="30" customHeight="1" thickBot="1">
      <c r="A24" s="188"/>
      <c r="B24" s="19" t="s">
        <v>16</v>
      </c>
      <c r="C24" s="15">
        <v>82208</v>
      </c>
      <c r="D24" s="15">
        <v>5475125360</v>
      </c>
      <c r="E24" s="15">
        <v>83338</v>
      </c>
      <c r="F24" s="15">
        <v>5539930420</v>
      </c>
      <c r="G24" s="15">
        <v>84145</v>
      </c>
      <c r="H24" s="15">
        <v>5615257360</v>
      </c>
      <c r="I24" s="15">
        <v>84187</v>
      </c>
      <c r="J24" s="15">
        <v>5734909910</v>
      </c>
      <c r="K24" s="15">
        <v>84213</v>
      </c>
      <c r="L24" s="15">
        <v>5671246840</v>
      </c>
    </row>
    <row r="25" spans="1:12" ht="30" customHeight="1" thickTop="1">
      <c r="A25" s="178" t="s">
        <v>4</v>
      </c>
      <c r="B25" s="179"/>
      <c r="C25" s="14">
        <f>SUM(C20:C23)</f>
        <v>89629</v>
      </c>
      <c r="D25" s="14">
        <f>SUM(D20:D24)</f>
        <v>5703991520</v>
      </c>
      <c r="E25" s="14">
        <f>SUM(E20:E23)</f>
        <v>90581</v>
      </c>
      <c r="F25" s="14">
        <f>SUM(F20:F24)</f>
        <v>5812753350</v>
      </c>
      <c r="G25" s="14">
        <f>SUM(G20:G23)</f>
        <v>91390</v>
      </c>
      <c r="H25" s="14">
        <f>SUM(H20:H24)</f>
        <v>5835478550</v>
      </c>
      <c r="I25" s="14">
        <f>SUM(I20:I23)</f>
        <v>91724</v>
      </c>
      <c r="J25" s="14">
        <f>SUM(J20:J24)</f>
        <v>5960786310</v>
      </c>
      <c r="K25" s="14">
        <f>SUM(K20:K23)</f>
        <v>91644</v>
      </c>
      <c r="L25" s="14">
        <f>SUM(L20:L24)</f>
        <v>5890871760</v>
      </c>
    </row>
    <row r="26" spans="1:12" ht="22.5" customHeight="1"/>
    <row r="27" spans="1:12" ht="18.75" customHeight="1">
      <c r="A27" s="177" t="s">
        <v>31</v>
      </c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</row>
    <row r="28" spans="1:12">
      <c r="A28" s="1"/>
      <c r="B28" s="1"/>
      <c r="C28" s="1"/>
      <c r="D28" s="1"/>
      <c r="E28" s="1"/>
      <c r="F28" s="1"/>
      <c r="G28" s="1"/>
      <c r="H28" s="1"/>
      <c r="I28" s="1"/>
      <c r="J28" s="180" t="s">
        <v>30</v>
      </c>
      <c r="K28" s="180"/>
      <c r="L28" s="180"/>
    </row>
    <row r="29" spans="1:12" ht="15" customHeight="1">
      <c r="A29" s="192" t="s">
        <v>1</v>
      </c>
      <c r="B29" s="193"/>
      <c r="C29" s="181">
        <f>E29-1</f>
        <v>27</v>
      </c>
      <c r="D29" s="184"/>
      <c r="E29" s="181">
        <f>G29-1</f>
        <v>28</v>
      </c>
      <c r="F29" s="184"/>
      <c r="G29" s="181">
        <f>I29-1</f>
        <v>29</v>
      </c>
      <c r="H29" s="184"/>
      <c r="I29" s="181">
        <v>30</v>
      </c>
      <c r="J29" s="184"/>
      <c r="K29" s="181" t="str">
        <f>K18</f>
        <v>令和元年度</v>
      </c>
      <c r="L29" s="184"/>
    </row>
    <row r="30" spans="1:12" ht="21">
      <c r="A30" s="194"/>
      <c r="B30" s="195"/>
      <c r="C30" s="18" t="s">
        <v>29</v>
      </c>
      <c r="D30" s="17" t="s">
        <v>28</v>
      </c>
      <c r="E30" s="18" t="s">
        <v>29</v>
      </c>
      <c r="F30" s="17" t="s">
        <v>28</v>
      </c>
      <c r="G30" s="18" t="s">
        <v>29</v>
      </c>
      <c r="H30" s="17" t="s">
        <v>28</v>
      </c>
      <c r="I30" s="18" t="s">
        <v>29</v>
      </c>
      <c r="J30" s="17" t="s">
        <v>28</v>
      </c>
      <c r="K30" s="18" t="s">
        <v>29</v>
      </c>
      <c r="L30" s="17" t="s">
        <v>28</v>
      </c>
    </row>
    <row r="31" spans="1:12" ht="30" customHeight="1">
      <c r="A31" s="189" t="s">
        <v>25</v>
      </c>
      <c r="B31" s="189"/>
      <c r="C31" s="16">
        <v>21338</v>
      </c>
      <c r="D31" s="16">
        <v>3296207300</v>
      </c>
      <c r="E31" s="16">
        <v>20452</v>
      </c>
      <c r="F31" s="16">
        <v>3230088500</v>
      </c>
      <c r="G31" s="16">
        <v>16379</v>
      </c>
      <c r="H31" s="16">
        <v>2759627800</v>
      </c>
      <c r="I31" s="16">
        <v>15299</v>
      </c>
      <c r="J31" s="16">
        <v>2777405900</v>
      </c>
      <c r="K31" s="16">
        <v>14296</v>
      </c>
      <c r="L31" s="16">
        <v>2410768500</v>
      </c>
    </row>
    <row r="32" spans="1:12" ht="30" customHeight="1">
      <c r="A32" s="185" t="s">
        <v>27</v>
      </c>
      <c r="B32" s="186"/>
      <c r="C32" s="16">
        <v>51810</v>
      </c>
      <c r="D32" s="16">
        <v>10110578300</v>
      </c>
      <c r="E32" s="16">
        <v>53371</v>
      </c>
      <c r="F32" s="16">
        <v>10426702200</v>
      </c>
      <c r="G32" s="16">
        <v>58999</v>
      </c>
      <c r="H32" s="16">
        <v>10942350900</v>
      </c>
      <c r="I32" s="16">
        <v>60527</v>
      </c>
      <c r="J32" s="16">
        <v>11255146400</v>
      </c>
      <c r="K32" s="16">
        <v>61821</v>
      </c>
      <c r="L32" s="16">
        <v>11453610100</v>
      </c>
    </row>
    <row r="33" spans="1:12" ht="30" customHeight="1" thickBot="1">
      <c r="A33" s="190" t="s">
        <v>26</v>
      </c>
      <c r="B33" s="191"/>
      <c r="C33" s="15">
        <v>16481</v>
      </c>
      <c r="D33" s="15">
        <v>900454300</v>
      </c>
      <c r="E33" s="15">
        <v>16758</v>
      </c>
      <c r="F33" s="15">
        <v>922937900</v>
      </c>
      <c r="G33" s="15">
        <v>16012</v>
      </c>
      <c r="H33" s="15">
        <v>934501600</v>
      </c>
      <c r="I33" s="15">
        <v>15898</v>
      </c>
      <c r="J33" s="15">
        <v>918343600</v>
      </c>
      <c r="K33" s="15">
        <v>15527</v>
      </c>
      <c r="L33" s="15">
        <v>911270800</v>
      </c>
    </row>
    <row r="34" spans="1:12" ht="30" customHeight="1" thickTop="1">
      <c r="A34" s="178" t="s">
        <v>4</v>
      </c>
      <c r="B34" s="179"/>
      <c r="C34" s="14">
        <f t="shared" ref="C34:L34" si="0">SUM(C31:C33)</f>
        <v>89629</v>
      </c>
      <c r="D34" s="14">
        <f t="shared" si="0"/>
        <v>14307239900</v>
      </c>
      <c r="E34" s="14">
        <f t="shared" si="0"/>
        <v>90581</v>
      </c>
      <c r="F34" s="14">
        <f t="shared" si="0"/>
        <v>14579728600</v>
      </c>
      <c r="G34" s="14">
        <f t="shared" si="0"/>
        <v>91390</v>
      </c>
      <c r="H34" s="14">
        <f t="shared" si="0"/>
        <v>14636480300</v>
      </c>
      <c r="I34" s="14">
        <f t="shared" si="0"/>
        <v>91724</v>
      </c>
      <c r="J34" s="14">
        <f t="shared" si="0"/>
        <v>14950895900</v>
      </c>
      <c r="K34" s="14">
        <f t="shared" si="0"/>
        <v>91644</v>
      </c>
      <c r="L34" s="14">
        <f t="shared" si="0"/>
        <v>14775649400</v>
      </c>
    </row>
  </sheetData>
  <sheetProtection selectLockedCells="1"/>
  <mergeCells count="39">
    <mergeCell ref="A1:L1"/>
    <mergeCell ref="A3:L3"/>
    <mergeCell ref="A4:L4"/>
    <mergeCell ref="A5:L5"/>
    <mergeCell ref="J6:L6"/>
    <mergeCell ref="A16:L16"/>
    <mergeCell ref="A18:B19"/>
    <mergeCell ref="C18:D18"/>
    <mergeCell ref="E18:F18"/>
    <mergeCell ref="K7:L7"/>
    <mergeCell ref="A10:A11"/>
    <mergeCell ref="A12:A13"/>
    <mergeCell ref="A14:B14"/>
    <mergeCell ref="A7:B8"/>
    <mergeCell ref="A9:B9"/>
    <mergeCell ref="C7:D7"/>
    <mergeCell ref="E7:F7"/>
    <mergeCell ref="G7:H7"/>
    <mergeCell ref="I7:J7"/>
    <mergeCell ref="A31:B31"/>
    <mergeCell ref="A32:B32"/>
    <mergeCell ref="A33:B33"/>
    <mergeCell ref="A34:B34"/>
    <mergeCell ref="J28:L28"/>
    <mergeCell ref="A29:B30"/>
    <mergeCell ref="C29:D29"/>
    <mergeCell ref="E29:F29"/>
    <mergeCell ref="G29:H29"/>
    <mergeCell ref="I29:J29"/>
    <mergeCell ref="K29:L29"/>
    <mergeCell ref="A27:L27"/>
    <mergeCell ref="A25:B25"/>
    <mergeCell ref="J17:L17"/>
    <mergeCell ref="G18:H18"/>
    <mergeCell ref="I18:J18"/>
    <mergeCell ref="K18:L18"/>
    <mergeCell ref="A20:B20"/>
    <mergeCell ref="A21:A22"/>
    <mergeCell ref="A23:A24"/>
  </mergeCells>
  <phoneticPr fontId="2"/>
  <conditionalFormatting sqref="K9:L13">
    <cfRule type="expression" dxfId="107" priority="35">
      <formula>K9=""</formula>
    </cfRule>
    <cfRule type="expression" dxfId="106" priority="36">
      <formula>K9=""</formula>
    </cfRule>
  </conditionalFormatting>
  <conditionalFormatting sqref="K7:L7">
    <cfRule type="expression" dxfId="105" priority="34">
      <formula>$K$7=""</formula>
    </cfRule>
  </conditionalFormatting>
  <conditionalFormatting sqref="L20:L24">
    <cfRule type="expression" dxfId="104" priority="33">
      <formula>L20=""</formula>
    </cfRule>
  </conditionalFormatting>
  <conditionalFormatting sqref="K31:L33">
    <cfRule type="expression" dxfId="103" priority="32">
      <formula>K31=""</formula>
    </cfRule>
  </conditionalFormatting>
  <conditionalFormatting sqref="I9:J13">
    <cfRule type="expression" dxfId="102" priority="30">
      <formula>I9=""</formula>
    </cfRule>
    <cfRule type="expression" dxfId="101" priority="31">
      <formula>I9=""</formula>
    </cfRule>
  </conditionalFormatting>
  <conditionalFormatting sqref="I20:J24">
    <cfRule type="expression" dxfId="100" priority="29">
      <formula>I20=""</formula>
    </cfRule>
  </conditionalFormatting>
  <conditionalFormatting sqref="I31:J33">
    <cfRule type="expression" dxfId="99" priority="28">
      <formula>I31=""</formula>
    </cfRule>
  </conditionalFormatting>
  <conditionalFormatting sqref="I9:J13">
    <cfRule type="expression" dxfId="98" priority="26">
      <formula>I9=""</formula>
    </cfRule>
    <cfRule type="expression" dxfId="97" priority="27">
      <formula>I9=""</formula>
    </cfRule>
  </conditionalFormatting>
  <conditionalFormatting sqref="G9:H13">
    <cfRule type="expression" dxfId="96" priority="24">
      <formula>G9=""</formula>
    </cfRule>
    <cfRule type="expression" dxfId="95" priority="25">
      <formula>G9=""</formula>
    </cfRule>
  </conditionalFormatting>
  <conditionalFormatting sqref="I20:J24">
    <cfRule type="expression" dxfId="94" priority="23">
      <formula>I20=""</formula>
    </cfRule>
  </conditionalFormatting>
  <conditionalFormatting sqref="G20:H24">
    <cfRule type="expression" dxfId="93" priority="22">
      <formula>G20=""</formula>
    </cfRule>
  </conditionalFormatting>
  <conditionalFormatting sqref="I31:J33">
    <cfRule type="expression" dxfId="92" priority="21">
      <formula>I31=""</formula>
    </cfRule>
  </conditionalFormatting>
  <conditionalFormatting sqref="G31:H33">
    <cfRule type="expression" dxfId="91" priority="20">
      <formula>G31=""</formula>
    </cfRule>
  </conditionalFormatting>
  <conditionalFormatting sqref="I7:J7">
    <cfRule type="expression" dxfId="90" priority="19">
      <formula>$K$7=""</formula>
    </cfRule>
  </conditionalFormatting>
  <conditionalFormatting sqref="I9:J13">
    <cfRule type="expression" dxfId="89" priority="17">
      <formula>I9=""</formula>
    </cfRule>
    <cfRule type="expression" dxfId="88" priority="18">
      <formula>I9=""</formula>
    </cfRule>
  </conditionalFormatting>
  <conditionalFormatting sqref="G9:H13">
    <cfRule type="expression" dxfId="87" priority="15">
      <formula>G9=""</formula>
    </cfRule>
    <cfRule type="expression" dxfId="86" priority="16">
      <formula>G9=""</formula>
    </cfRule>
  </conditionalFormatting>
  <conditionalFormatting sqref="G9:H13">
    <cfRule type="expression" dxfId="85" priority="13">
      <formula>G9=""</formula>
    </cfRule>
    <cfRule type="expression" dxfId="84" priority="14">
      <formula>G9=""</formula>
    </cfRule>
  </conditionalFormatting>
  <conditionalFormatting sqref="E9:F13">
    <cfRule type="expression" dxfId="83" priority="11">
      <formula>E9=""</formula>
    </cfRule>
    <cfRule type="expression" dxfId="82" priority="12">
      <formula>E9=""</formula>
    </cfRule>
  </conditionalFormatting>
  <conditionalFormatting sqref="I20:J24">
    <cfRule type="expression" dxfId="81" priority="10">
      <formula>I20=""</formula>
    </cfRule>
  </conditionalFormatting>
  <conditionalFormatting sqref="G20:H24">
    <cfRule type="expression" dxfId="80" priority="9">
      <formula>G20=""</formula>
    </cfRule>
  </conditionalFormatting>
  <conditionalFormatting sqref="G20:H24">
    <cfRule type="expression" dxfId="79" priority="8">
      <formula>G20=""</formula>
    </cfRule>
  </conditionalFormatting>
  <conditionalFormatting sqref="E20:F24">
    <cfRule type="expression" dxfId="78" priority="7">
      <formula>E20=""</formula>
    </cfRule>
  </conditionalFormatting>
  <conditionalFormatting sqref="I31:J33">
    <cfRule type="expression" dxfId="77" priority="6">
      <formula>I31=""</formula>
    </cfRule>
  </conditionalFormatting>
  <conditionalFormatting sqref="G31:H33">
    <cfRule type="expression" dxfId="76" priority="5">
      <formula>G31=""</formula>
    </cfRule>
  </conditionalFormatting>
  <conditionalFormatting sqref="G31:H33">
    <cfRule type="expression" dxfId="75" priority="4">
      <formula>G31=""</formula>
    </cfRule>
  </conditionalFormatting>
  <conditionalFormatting sqref="E31:F33">
    <cfRule type="expression" dxfId="74" priority="3">
      <formula>E31=""</formula>
    </cfRule>
  </conditionalFormatting>
  <conditionalFormatting sqref="K20:K24">
    <cfRule type="expression" dxfId="73" priority="1">
      <formula>K20=""</formula>
    </cfRule>
    <cfRule type="expression" dxfId="72" priority="2">
      <formula>K20=""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2" orientation="portrait" useFirstPageNumber="1" r:id="rId1"/>
  <headerFooter>
    <oddFooter>&amp;C&amp;"ＭＳ 明朝,標準"&amp;P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selection activeCell="G8" sqref="G8"/>
    </sheetView>
  </sheetViews>
  <sheetFormatPr defaultRowHeight="13.5"/>
  <cols>
    <col min="1" max="1" width="7.625" customWidth="1"/>
    <col min="2" max="3" width="23.125" customWidth="1"/>
    <col min="4" max="5" width="11.875" customWidth="1"/>
  </cols>
  <sheetData>
    <row r="1" spans="1:13" ht="30" customHeight="1">
      <c r="A1" s="202" t="s">
        <v>144</v>
      </c>
      <c r="B1" s="202"/>
      <c r="C1" s="202"/>
      <c r="D1" s="202"/>
      <c r="E1" s="202"/>
      <c r="F1" s="2"/>
      <c r="G1" s="2"/>
    </row>
    <row r="2" spans="1:13" ht="24.75" customHeight="1">
      <c r="A2" s="86"/>
      <c r="B2" s="86"/>
      <c r="C2" s="86"/>
      <c r="D2" s="86"/>
      <c r="E2" s="86"/>
      <c r="F2" s="2"/>
      <c r="G2" s="2"/>
    </row>
    <row r="3" spans="1:13" ht="18.75" customHeight="1">
      <c r="A3" s="2"/>
      <c r="B3" s="2"/>
      <c r="C3" s="2"/>
      <c r="D3" s="404" t="s">
        <v>73</v>
      </c>
      <c r="E3" s="404"/>
      <c r="F3" s="2"/>
      <c r="G3" s="2"/>
    </row>
    <row r="4" spans="1:13" ht="33.75" customHeight="1">
      <c r="A4" s="79" t="s">
        <v>0</v>
      </c>
      <c r="B4" s="78" t="s">
        <v>143</v>
      </c>
      <c r="C4" s="78" t="s">
        <v>18</v>
      </c>
      <c r="D4" s="517" t="s">
        <v>28</v>
      </c>
      <c r="E4" s="517"/>
      <c r="F4" s="2"/>
      <c r="G4" s="2"/>
      <c r="H4" s="2"/>
      <c r="I4" s="2"/>
      <c r="J4" s="2"/>
      <c r="K4" s="2"/>
      <c r="L4" s="2"/>
      <c r="M4" s="2"/>
    </row>
    <row r="5" spans="1:13" ht="33.75" customHeight="1">
      <c r="A5" s="82" t="s">
        <v>152</v>
      </c>
      <c r="B5" s="81">
        <v>52811</v>
      </c>
      <c r="C5" s="80" t="s">
        <v>142</v>
      </c>
      <c r="D5" s="518">
        <f>B5*150</f>
        <v>7921650</v>
      </c>
      <c r="E5" s="519"/>
      <c r="F5" s="2"/>
      <c r="G5" s="2"/>
      <c r="H5" s="2"/>
      <c r="I5" s="2"/>
      <c r="J5" s="2"/>
      <c r="K5" s="2"/>
      <c r="L5" s="2"/>
      <c r="M5" s="2"/>
    </row>
    <row r="6" spans="1:13" ht="33.75" customHeight="1">
      <c r="A6" s="82" t="s">
        <v>146</v>
      </c>
      <c r="B6" s="81">
        <v>51435</v>
      </c>
      <c r="C6" s="80" t="s">
        <v>142</v>
      </c>
      <c r="D6" s="518">
        <f>B6*150</f>
        <v>7715250</v>
      </c>
      <c r="E6" s="519"/>
      <c r="F6" s="2"/>
      <c r="G6" s="2"/>
      <c r="H6" s="2"/>
      <c r="I6" s="2"/>
      <c r="J6" s="2"/>
      <c r="K6" s="2"/>
      <c r="L6" s="2"/>
      <c r="M6" s="2"/>
    </row>
    <row r="7" spans="1:13" ht="33.75" customHeight="1">
      <c r="A7" s="82" t="s">
        <v>148</v>
      </c>
      <c r="B7" s="81">
        <v>47164</v>
      </c>
      <c r="C7" s="80" t="s">
        <v>142</v>
      </c>
      <c r="D7" s="518">
        <f>B7*150</f>
        <v>7074600</v>
      </c>
      <c r="E7" s="519"/>
      <c r="F7" s="2"/>
      <c r="G7" s="2"/>
      <c r="H7" s="2"/>
      <c r="I7" s="2"/>
      <c r="J7" s="2"/>
      <c r="K7" s="2"/>
      <c r="L7" s="2"/>
      <c r="M7" s="2"/>
    </row>
    <row r="8" spans="1:13" ht="33.75" customHeight="1">
      <c r="A8" s="82" t="s">
        <v>150</v>
      </c>
      <c r="B8" s="81">
        <v>46115</v>
      </c>
      <c r="C8" s="80" t="s">
        <v>142</v>
      </c>
      <c r="D8" s="518">
        <f>B8*150</f>
        <v>6917250</v>
      </c>
      <c r="E8" s="519"/>
      <c r="F8" s="2"/>
      <c r="G8" s="2"/>
      <c r="H8" s="2"/>
      <c r="I8" s="2"/>
      <c r="J8" s="2"/>
      <c r="K8" s="2"/>
      <c r="L8" s="2"/>
      <c r="M8" s="2"/>
    </row>
    <row r="9" spans="1:13" ht="33.75" customHeight="1">
      <c r="A9" s="87" t="s">
        <v>153</v>
      </c>
      <c r="B9" s="81">
        <v>40342</v>
      </c>
      <c r="C9" s="80" t="s">
        <v>142</v>
      </c>
      <c r="D9" s="518">
        <f>B9*150</f>
        <v>6051300</v>
      </c>
      <c r="E9" s="519"/>
      <c r="F9" s="2"/>
      <c r="G9" s="2"/>
      <c r="H9" s="2"/>
      <c r="I9" s="2"/>
      <c r="J9" s="2"/>
      <c r="K9" s="2"/>
      <c r="L9" s="2"/>
      <c r="M9" s="2"/>
    </row>
    <row r="10" spans="1:13" ht="37.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30" customHeight="1">
      <c r="A11" s="202" t="s">
        <v>141</v>
      </c>
      <c r="B11" s="202"/>
      <c r="C11" s="202"/>
      <c r="D11" s="202"/>
      <c r="E11" s="202"/>
      <c r="F11" s="2"/>
      <c r="G11" s="2"/>
      <c r="H11" s="2"/>
      <c r="I11" s="2"/>
      <c r="J11" s="2"/>
      <c r="K11" s="2"/>
      <c r="L11" s="2"/>
      <c r="M11" s="2"/>
    </row>
    <row r="12" spans="1:13" ht="18.75" customHeight="1">
      <c r="A12" s="2"/>
      <c r="B12" s="2"/>
      <c r="C12" s="2"/>
      <c r="D12" s="404" t="s">
        <v>140</v>
      </c>
      <c r="E12" s="404"/>
      <c r="F12" s="2"/>
      <c r="G12" s="2"/>
      <c r="H12" s="2"/>
      <c r="I12" s="2"/>
      <c r="J12" s="2"/>
      <c r="K12" s="2"/>
      <c r="L12" s="2"/>
      <c r="M12" s="2"/>
    </row>
    <row r="13" spans="1:13" ht="33.75" customHeight="1">
      <c r="A13" s="79" t="s">
        <v>0</v>
      </c>
      <c r="B13" s="78" t="s">
        <v>6</v>
      </c>
      <c r="C13" s="78" t="s">
        <v>139</v>
      </c>
      <c r="D13" s="517" t="s">
        <v>138</v>
      </c>
      <c r="E13" s="517"/>
      <c r="F13" s="2"/>
      <c r="G13" s="2"/>
      <c r="H13" s="2"/>
      <c r="I13" s="2"/>
      <c r="J13" s="2"/>
      <c r="K13" s="2"/>
      <c r="L13" s="2"/>
      <c r="M13" s="2"/>
    </row>
    <row r="14" spans="1:13" ht="17.25" customHeight="1">
      <c r="A14" s="520" t="str">
        <f>A5</f>
        <v>H27</v>
      </c>
      <c r="B14" s="522">
        <v>5000000</v>
      </c>
      <c r="C14" s="522">
        <v>6395665</v>
      </c>
      <c r="D14" s="77" t="s">
        <v>137</v>
      </c>
      <c r="E14" s="76">
        <v>17.98</v>
      </c>
      <c r="F14" s="2"/>
      <c r="G14" s="2"/>
      <c r="H14" s="2"/>
      <c r="I14" s="2"/>
      <c r="J14" s="2"/>
      <c r="K14" s="2"/>
      <c r="L14" s="2"/>
      <c r="M14" s="2"/>
    </row>
    <row r="15" spans="1:13" ht="17.25" customHeight="1">
      <c r="A15" s="521"/>
      <c r="B15" s="523"/>
      <c r="C15" s="523"/>
      <c r="D15" s="75" t="s">
        <v>136</v>
      </c>
      <c r="E15" s="74">
        <v>82.02</v>
      </c>
      <c r="F15" s="2"/>
      <c r="G15" s="2"/>
      <c r="H15" s="2"/>
      <c r="I15" s="2"/>
      <c r="J15" s="2"/>
      <c r="K15" s="2"/>
      <c r="L15" s="2"/>
      <c r="M15" s="2"/>
    </row>
    <row r="16" spans="1:13" ht="17.25" customHeight="1">
      <c r="A16" s="520" t="str">
        <f>A6</f>
        <v>H28</v>
      </c>
      <c r="B16" s="522">
        <v>5000000</v>
      </c>
      <c r="C16" s="522">
        <v>6846382</v>
      </c>
      <c r="D16" s="77" t="s">
        <v>137</v>
      </c>
      <c r="E16" s="76">
        <v>18.7</v>
      </c>
      <c r="F16" s="2"/>
      <c r="G16" s="2"/>
      <c r="H16" s="2"/>
      <c r="I16" s="2"/>
      <c r="J16" s="2"/>
      <c r="K16" s="2"/>
      <c r="L16" s="2"/>
      <c r="M16" s="2"/>
    </row>
    <row r="17" spans="1:13" ht="17.25" customHeight="1">
      <c r="A17" s="521"/>
      <c r="B17" s="523"/>
      <c r="C17" s="523"/>
      <c r="D17" s="75" t="s">
        <v>136</v>
      </c>
      <c r="E17" s="74">
        <v>81.3</v>
      </c>
      <c r="F17" s="2"/>
      <c r="G17" s="2"/>
      <c r="H17" s="2"/>
      <c r="I17" s="2"/>
      <c r="J17" s="2"/>
      <c r="K17" s="2"/>
      <c r="L17" s="2"/>
      <c r="M17" s="2"/>
    </row>
    <row r="18" spans="1:13" ht="17.25" customHeight="1">
      <c r="A18" s="520" t="str">
        <f>A7</f>
        <v>H29</v>
      </c>
      <c r="B18" s="522">
        <v>6000000</v>
      </c>
      <c r="C18" s="522">
        <v>7448161</v>
      </c>
      <c r="D18" s="77" t="s">
        <v>137</v>
      </c>
      <c r="E18" s="76">
        <v>18.47</v>
      </c>
      <c r="F18" s="2"/>
      <c r="G18" s="2"/>
      <c r="H18" s="2"/>
      <c r="I18" s="2"/>
      <c r="J18" s="2"/>
      <c r="K18" s="2"/>
      <c r="L18" s="2"/>
      <c r="M18" s="2"/>
    </row>
    <row r="19" spans="1:13" ht="17.25" customHeight="1">
      <c r="A19" s="521"/>
      <c r="B19" s="523"/>
      <c r="C19" s="523"/>
      <c r="D19" s="75" t="s">
        <v>136</v>
      </c>
      <c r="E19" s="74">
        <v>81.53</v>
      </c>
      <c r="F19" s="2"/>
      <c r="G19" s="2"/>
      <c r="H19" s="2"/>
      <c r="I19" s="2"/>
      <c r="J19" s="2"/>
      <c r="K19" s="2"/>
      <c r="L19" s="2"/>
      <c r="M19" s="2"/>
    </row>
    <row r="20" spans="1:13" ht="17.25" customHeight="1">
      <c r="A20" s="520" t="str">
        <f>A8</f>
        <v>H30</v>
      </c>
      <c r="B20" s="522">
        <v>7000000</v>
      </c>
      <c r="C20" s="526">
        <v>8401747</v>
      </c>
      <c r="D20" s="77" t="s">
        <v>137</v>
      </c>
      <c r="E20" s="76">
        <v>19.260000000000002</v>
      </c>
      <c r="F20" s="2"/>
      <c r="G20" s="2"/>
      <c r="H20" s="2"/>
      <c r="I20" s="2"/>
      <c r="J20" s="2"/>
      <c r="K20" s="2"/>
      <c r="L20" s="2"/>
      <c r="M20" s="2"/>
    </row>
    <row r="21" spans="1:13" ht="17.25" customHeight="1">
      <c r="A21" s="521"/>
      <c r="B21" s="523"/>
      <c r="C21" s="527"/>
      <c r="D21" s="75" t="s">
        <v>136</v>
      </c>
      <c r="E21" s="74">
        <v>80.739999999999995</v>
      </c>
      <c r="F21" s="2"/>
      <c r="G21" s="2"/>
      <c r="H21" s="2"/>
      <c r="I21" s="2"/>
      <c r="J21" s="2"/>
      <c r="K21" s="2"/>
      <c r="L21" s="2"/>
      <c r="M21" s="2"/>
    </row>
    <row r="22" spans="1:13" ht="17.25" customHeight="1">
      <c r="A22" s="524" t="str">
        <f>A9</f>
        <v>R元</v>
      </c>
      <c r="B22" s="522">
        <v>8000000</v>
      </c>
      <c r="C22" s="526">
        <v>10182709</v>
      </c>
      <c r="D22" s="77" t="s">
        <v>135</v>
      </c>
      <c r="E22" s="76">
        <v>21.88</v>
      </c>
      <c r="F22" s="2"/>
      <c r="G22" s="2"/>
      <c r="H22" s="2"/>
      <c r="I22" s="2"/>
      <c r="J22" s="2"/>
      <c r="K22" s="2"/>
      <c r="L22" s="2"/>
      <c r="M22" s="2"/>
    </row>
    <row r="23" spans="1:13" ht="17.25" customHeight="1">
      <c r="A23" s="525"/>
      <c r="B23" s="523"/>
      <c r="C23" s="527"/>
      <c r="D23" s="75" t="s">
        <v>134</v>
      </c>
      <c r="E23" s="74">
        <v>78.12</v>
      </c>
      <c r="F23" s="2"/>
      <c r="G23" s="2"/>
      <c r="H23" s="2"/>
      <c r="I23" s="2"/>
      <c r="J23" s="2"/>
      <c r="K23" s="2"/>
      <c r="L23" s="2"/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</sheetData>
  <mergeCells count="26">
    <mergeCell ref="A22:A23"/>
    <mergeCell ref="B22:B23"/>
    <mergeCell ref="C22:C23"/>
    <mergeCell ref="A18:A19"/>
    <mergeCell ref="B18:B19"/>
    <mergeCell ref="C18:C19"/>
    <mergeCell ref="A20:A21"/>
    <mergeCell ref="B20:B21"/>
    <mergeCell ref="C20:C21"/>
    <mergeCell ref="D7:E7"/>
    <mergeCell ref="D8:E8"/>
    <mergeCell ref="A16:A17"/>
    <mergeCell ref="B16:B17"/>
    <mergeCell ref="C16:C17"/>
    <mergeCell ref="D9:E9"/>
    <mergeCell ref="A11:E11"/>
    <mergeCell ref="D12:E12"/>
    <mergeCell ref="D13:E13"/>
    <mergeCell ref="A14:A15"/>
    <mergeCell ref="B14:B15"/>
    <mergeCell ref="C14:C15"/>
    <mergeCell ref="A1:E1"/>
    <mergeCell ref="D3:E3"/>
    <mergeCell ref="D4:E4"/>
    <mergeCell ref="D5:E5"/>
    <mergeCell ref="D6:E6"/>
  </mergeCells>
  <phoneticPr fontId="2"/>
  <conditionalFormatting sqref="B5:C8 D8:E9 D5:D7">
    <cfRule type="expression" dxfId="7" priority="7">
      <formula>B5=""</formula>
    </cfRule>
  </conditionalFormatting>
  <conditionalFormatting sqref="B9:C9">
    <cfRule type="expression" dxfId="6" priority="8">
      <formula>B9=""</formula>
    </cfRule>
  </conditionalFormatting>
  <conditionalFormatting sqref="B8:C8">
    <cfRule type="expression" dxfId="5" priority="6">
      <formula>B8=""</formula>
    </cfRule>
  </conditionalFormatting>
  <conditionalFormatting sqref="B8">
    <cfRule type="expression" dxfId="4" priority="5">
      <formula>B8=""</formula>
    </cfRule>
  </conditionalFormatting>
  <conditionalFormatting sqref="B7">
    <cfRule type="expression" dxfId="3" priority="4">
      <formula>B7=""</formula>
    </cfRule>
  </conditionalFormatting>
  <conditionalFormatting sqref="B14:E14 B20:E21 D19:E19 B18:E18 D17:E17 B16:E16 D15:E15">
    <cfRule type="expression" dxfId="2" priority="2">
      <formula>B14=""</formula>
    </cfRule>
  </conditionalFormatting>
  <conditionalFormatting sqref="B22:E23">
    <cfRule type="expression" dxfId="1" priority="3">
      <formula>B22=""</formula>
    </cfRule>
  </conditionalFormatting>
  <conditionalFormatting sqref="B20:E21">
    <cfRule type="expression" dxfId="0" priority="1">
      <formula>B20=""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&amp;C&amp;"ＭＳ Ｐ明朝,標準"&amp;A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zoomScaleNormal="100" workbookViewId="0">
      <selection activeCell="A2" sqref="A2"/>
    </sheetView>
  </sheetViews>
  <sheetFormatPr defaultRowHeight="13.5"/>
  <cols>
    <col min="1" max="1" width="3.75" customWidth="1"/>
    <col min="2" max="2" width="18.75" customWidth="1"/>
    <col min="3" max="3" width="11.875" customWidth="1"/>
    <col min="4" max="4" width="12.25" customWidth="1"/>
    <col min="5" max="5" width="11.875" customWidth="1"/>
    <col min="6" max="6" width="12.25" customWidth="1"/>
    <col min="7" max="7" width="12.25" style="2" customWidth="1"/>
  </cols>
  <sheetData>
    <row r="1" spans="1:8" ht="30" customHeight="1">
      <c r="A1" s="177" t="s">
        <v>179</v>
      </c>
      <c r="B1" s="177"/>
      <c r="C1" s="177"/>
      <c r="D1" s="177"/>
      <c r="E1" s="177"/>
      <c r="F1" s="177"/>
      <c r="G1" s="177"/>
    </row>
    <row r="2" spans="1:8" ht="18.75" customHeight="1">
      <c r="A2" s="1"/>
      <c r="B2" s="1"/>
      <c r="C2" s="1"/>
      <c r="D2" s="1"/>
      <c r="E2" s="1"/>
      <c r="F2" s="1"/>
      <c r="G2" s="88" t="s">
        <v>42</v>
      </c>
    </row>
    <row r="3" spans="1:8" ht="18.75" customHeight="1">
      <c r="A3" s="210" t="s">
        <v>1</v>
      </c>
      <c r="B3" s="211"/>
      <c r="C3" s="214" t="s">
        <v>163</v>
      </c>
      <c r="D3" s="214"/>
      <c r="E3" s="214" t="s">
        <v>162</v>
      </c>
      <c r="F3" s="214"/>
      <c r="G3" s="215" t="s">
        <v>2</v>
      </c>
      <c r="H3" s="2"/>
    </row>
    <row r="4" spans="1:8" ht="18.75" customHeight="1">
      <c r="A4" s="212"/>
      <c r="B4" s="213"/>
      <c r="C4" s="12" t="s">
        <v>15</v>
      </c>
      <c r="D4" s="12" t="s">
        <v>16</v>
      </c>
      <c r="E4" s="12" t="s">
        <v>15</v>
      </c>
      <c r="F4" s="12" t="s">
        <v>161</v>
      </c>
      <c r="G4" s="215"/>
      <c r="H4" s="2"/>
    </row>
    <row r="5" spans="1:8" ht="30" customHeight="1">
      <c r="A5" s="203" t="s">
        <v>25</v>
      </c>
      <c r="B5" s="101" t="s">
        <v>156</v>
      </c>
      <c r="C5" s="100">
        <v>6837890</v>
      </c>
      <c r="D5" s="100">
        <v>112494560</v>
      </c>
      <c r="E5" s="100">
        <v>3907500</v>
      </c>
      <c r="F5" s="100">
        <v>74969350</v>
      </c>
      <c r="G5" s="99">
        <f>SUM(C5:F5)</f>
        <v>198209300</v>
      </c>
      <c r="H5" s="2"/>
    </row>
    <row r="6" spans="1:8" ht="30" customHeight="1">
      <c r="A6" s="204"/>
      <c r="B6" s="12" t="s">
        <v>155</v>
      </c>
      <c r="C6" s="104">
        <v>20100</v>
      </c>
      <c r="D6" s="104">
        <v>318500</v>
      </c>
      <c r="E6" s="104">
        <v>11500</v>
      </c>
      <c r="F6" s="104">
        <v>212500</v>
      </c>
      <c r="G6" s="103">
        <f>SUM(C6:F6)</f>
        <v>562600</v>
      </c>
      <c r="H6" s="2"/>
    </row>
    <row r="7" spans="1:8" ht="30" customHeight="1">
      <c r="A7" s="204"/>
      <c r="B7" s="89" t="s">
        <v>160</v>
      </c>
      <c r="C7" s="106">
        <v>856760</v>
      </c>
      <c r="D7" s="106">
        <v>30214750</v>
      </c>
      <c r="E7" s="106">
        <v>489210</v>
      </c>
      <c r="F7" s="106">
        <v>20139280</v>
      </c>
      <c r="G7" s="99">
        <f>SUM(C7:F7)</f>
        <v>51700000</v>
      </c>
      <c r="H7" s="2"/>
    </row>
    <row r="8" spans="1:8" ht="30" customHeight="1">
      <c r="A8" s="205"/>
      <c r="B8" s="102" t="s">
        <v>3</v>
      </c>
      <c r="C8" s="99">
        <f>SUM(C5,C7)</f>
        <v>7694650</v>
      </c>
      <c r="D8" s="99">
        <f>SUM(D5,D7)</f>
        <v>142709310</v>
      </c>
      <c r="E8" s="99">
        <f>SUM(E5,E7)</f>
        <v>4396710</v>
      </c>
      <c r="F8" s="99">
        <f>SUM(F5,F7)</f>
        <v>95108630</v>
      </c>
      <c r="G8" s="99">
        <f>SUM(G5,G7)</f>
        <v>249909300</v>
      </c>
      <c r="H8" s="2"/>
    </row>
    <row r="9" spans="1:8" ht="30" customHeight="1">
      <c r="A9" s="203" t="s">
        <v>159</v>
      </c>
      <c r="B9" s="101" t="s">
        <v>156</v>
      </c>
      <c r="C9" s="100">
        <v>-3472470</v>
      </c>
      <c r="D9" s="100">
        <v>-54978040</v>
      </c>
      <c r="E9" s="100">
        <v>-1987260</v>
      </c>
      <c r="F9" s="100">
        <v>-36631430</v>
      </c>
      <c r="G9" s="99">
        <f>SUM(C9:F9)</f>
        <v>-97069200</v>
      </c>
      <c r="H9" s="2"/>
    </row>
    <row r="10" spans="1:8" ht="30" customHeight="1">
      <c r="A10" s="204"/>
      <c r="B10" s="12" t="s">
        <v>158</v>
      </c>
      <c r="C10" s="100">
        <v>0</v>
      </c>
      <c r="D10" s="100">
        <v>58069200</v>
      </c>
      <c r="E10" s="100">
        <v>0</v>
      </c>
      <c r="F10" s="100">
        <v>38606100</v>
      </c>
      <c r="G10" s="105">
        <f>SUM(C10:F10)</f>
        <v>96675300</v>
      </c>
      <c r="H10" s="2"/>
    </row>
    <row r="11" spans="1:8" ht="30" customHeight="1">
      <c r="A11" s="204"/>
      <c r="B11" s="89" t="s">
        <v>155</v>
      </c>
      <c r="C11" s="104">
        <v>2300</v>
      </c>
      <c r="D11" s="104">
        <v>1100</v>
      </c>
      <c r="E11" s="104">
        <v>1300</v>
      </c>
      <c r="F11" s="104">
        <v>700</v>
      </c>
      <c r="G11" s="103">
        <f>SUM(C11:F11)</f>
        <v>5400</v>
      </c>
      <c r="H11" s="2"/>
    </row>
    <row r="12" spans="1:8" ht="30" customHeight="1">
      <c r="A12" s="205"/>
      <c r="B12" s="102" t="s">
        <v>3</v>
      </c>
      <c r="C12" s="99">
        <f>SUM(C9:C10)</f>
        <v>-3472470</v>
      </c>
      <c r="D12" s="99">
        <f>SUM(D9:D10)</f>
        <v>3091160</v>
      </c>
      <c r="E12" s="99">
        <f>SUM(E9:E10)</f>
        <v>-1987260</v>
      </c>
      <c r="F12" s="99">
        <f>SUM(F9:F10)</f>
        <v>1974670</v>
      </c>
      <c r="G12" s="99">
        <f>SUM(G9:G10)</f>
        <v>-393900</v>
      </c>
      <c r="H12" s="2"/>
    </row>
    <row r="13" spans="1:8" ht="30" customHeight="1">
      <c r="A13" s="206" t="s">
        <v>157</v>
      </c>
      <c r="B13" s="101" t="s">
        <v>156</v>
      </c>
      <c r="C13" s="100">
        <v>-1038550</v>
      </c>
      <c r="D13" s="100">
        <v>-7701190</v>
      </c>
      <c r="E13" s="100">
        <v>-593570</v>
      </c>
      <c r="F13" s="100">
        <v>-5126590</v>
      </c>
      <c r="G13" s="99">
        <f>SUM(C13:F13)</f>
        <v>-14459900</v>
      </c>
      <c r="H13" s="2"/>
    </row>
    <row r="14" spans="1:8" ht="30" customHeight="1">
      <c r="A14" s="207"/>
      <c r="B14" s="12" t="s">
        <v>155</v>
      </c>
      <c r="C14" s="98">
        <v>2400</v>
      </c>
      <c r="D14" s="97">
        <v>0</v>
      </c>
      <c r="E14" s="97">
        <v>1300</v>
      </c>
      <c r="F14" s="97">
        <v>0</v>
      </c>
      <c r="G14" s="97">
        <f>SUM(C14:F14)</f>
        <v>3700</v>
      </c>
      <c r="H14" s="2"/>
    </row>
    <row r="15" spans="1:8" ht="30" customHeight="1" thickBot="1">
      <c r="A15" s="207"/>
      <c r="B15" s="96" t="s">
        <v>3</v>
      </c>
      <c r="C15" s="95">
        <f>SUM(C13)</f>
        <v>-1038550</v>
      </c>
      <c r="D15" s="95">
        <f>SUM(D13)</f>
        <v>-7701190</v>
      </c>
      <c r="E15" s="95">
        <f>SUM(E13)</f>
        <v>-593570</v>
      </c>
      <c r="F15" s="95">
        <f>SUM(F13)</f>
        <v>-5126590</v>
      </c>
      <c r="G15" s="95">
        <f>SUM(G13)</f>
        <v>-14459900</v>
      </c>
      <c r="H15" s="2"/>
    </row>
    <row r="16" spans="1:8" ht="30" customHeight="1" thickTop="1">
      <c r="A16" s="208" t="s">
        <v>4</v>
      </c>
      <c r="B16" s="209"/>
      <c r="C16" s="94">
        <f>SUM(C8,C12,C15)</f>
        <v>3183630</v>
      </c>
      <c r="D16" s="94">
        <f>SUM(D8,D12,D15)</f>
        <v>138099280</v>
      </c>
      <c r="E16" s="94">
        <f>SUM(E8,E12,E15)</f>
        <v>1815880</v>
      </c>
      <c r="F16" s="94">
        <f>SUM(F8,F12,F15)</f>
        <v>91956710</v>
      </c>
      <c r="G16" s="94">
        <f>SUM(G8,G12,G15)</f>
        <v>235055500</v>
      </c>
      <c r="H16" s="2"/>
    </row>
    <row r="17" spans="1:8">
      <c r="A17" s="1"/>
      <c r="B17" s="1"/>
      <c r="C17" s="1"/>
      <c r="D17" s="1"/>
      <c r="E17" s="1"/>
      <c r="F17" s="1"/>
      <c r="G17" s="1"/>
      <c r="H17" s="2"/>
    </row>
    <row r="18" spans="1:8">
      <c r="A18" s="1"/>
      <c r="B18" s="1"/>
      <c r="C18" s="1"/>
      <c r="D18" s="1"/>
      <c r="E18" s="1"/>
      <c r="F18" s="1"/>
      <c r="G18" s="1"/>
      <c r="H18" s="2"/>
    </row>
    <row r="19" spans="1:8">
      <c r="A19" s="1"/>
      <c r="B19" s="1"/>
      <c r="C19" s="1"/>
      <c r="D19" s="1"/>
      <c r="E19" s="1"/>
      <c r="F19" s="1"/>
      <c r="G19" s="1"/>
      <c r="H19" s="2"/>
    </row>
    <row r="20" spans="1:8">
      <c r="A20" s="2"/>
      <c r="B20" s="2"/>
      <c r="C20" s="2"/>
      <c r="D20" s="2"/>
      <c r="E20" s="2"/>
      <c r="F20" s="2"/>
      <c r="H20" s="2"/>
    </row>
    <row r="21" spans="1:8">
      <c r="A21" s="2"/>
      <c r="B21" s="2"/>
      <c r="C21" s="2"/>
      <c r="D21" s="2"/>
      <c r="E21" s="2"/>
      <c r="F21" s="2"/>
      <c r="H21" s="2"/>
    </row>
    <row r="22" spans="1:8">
      <c r="A22" s="2"/>
      <c r="B22" s="2"/>
      <c r="C22" s="2"/>
      <c r="D22" s="2"/>
      <c r="E22" s="2"/>
      <c r="F22" s="2"/>
      <c r="H22" s="2"/>
    </row>
    <row r="23" spans="1:8">
      <c r="A23" s="2"/>
      <c r="B23" s="2"/>
      <c r="C23" s="2"/>
      <c r="D23" s="2"/>
      <c r="E23" s="2"/>
      <c r="F23" s="2"/>
      <c r="H23" s="2"/>
    </row>
    <row r="24" spans="1:8">
      <c r="A24" s="2"/>
      <c r="B24" s="2"/>
      <c r="C24" s="2"/>
      <c r="D24" s="2"/>
      <c r="E24" s="2"/>
      <c r="F24" s="2"/>
      <c r="H24" s="2"/>
    </row>
    <row r="25" spans="1:8">
      <c r="A25" s="2"/>
      <c r="B25" s="2"/>
      <c r="C25" s="2"/>
      <c r="D25" s="2"/>
      <c r="E25" s="2"/>
      <c r="F25" s="2"/>
      <c r="H25" s="2"/>
    </row>
    <row r="26" spans="1:8">
      <c r="A26" s="2"/>
      <c r="B26" s="2"/>
      <c r="C26" s="2"/>
      <c r="D26" s="2"/>
      <c r="E26" s="2"/>
      <c r="F26" s="2"/>
      <c r="H26" s="2"/>
    </row>
    <row r="27" spans="1:8">
      <c r="A27" s="2"/>
      <c r="B27" s="2"/>
      <c r="C27" s="2"/>
      <c r="D27" s="2"/>
      <c r="E27" s="2"/>
      <c r="F27" s="2"/>
      <c r="H27" s="2"/>
    </row>
    <row r="28" spans="1:8">
      <c r="A28" s="2"/>
      <c r="B28" s="2"/>
      <c r="C28" s="2"/>
      <c r="D28" s="2"/>
      <c r="E28" s="2"/>
      <c r="F28" s="2"/>
      <c r="H28" s="2"/>
    </row>
    <row r="29" spans="1:8">
      <c r="A29" s="2"/>
      <c r="B29" s="2"/>
      <c r="C29" s="2"/>
      <c r="D29" s="2"/>
      <c r="E29" s="2"/>
      <c r="F29" s="2"/>
      <c r="H29" s="2"/>
    </row>
    <row r="30" spans="1:8">
      <c r="A30" s="2"/>
      <c r="B30" s="2"/>
      <c r="C30" s="2"/>
      <c r="D30" s="2"/>
      <c r="E30" s="2"/>
      <c r="F30" s="2"/>
      <c r="H30" s="2"/>
    </row>
    <row r="31" spans="1:8">
      <c r="A31" s="2"/>
      <c r="B31" s="2"/>
      <c r="C31" s="2"/>
      <c r="D31" s="2"/>
      <c r="E31" s="2"/>
      <c r="F31" s="2"/>
      <c r="H31" s="2"/>
    </row>
    <row r="32" spans="1:8">
      <c r="A32" s="2"/>
      <c r="B32" s="2"/>
      <c r="C32" s="2"/>
      <c r="D32" s="2"/>
      <c r="E32" s="2"/>
      <c r="F32" s="2"/>
      <c r="H32" s="2"/>
    </row>
    <row r="33" spans="1:8">
      <c r="A33" s="2"/>
      <c r="B33" s="2"/>
      <c r="C33" s="2"/>
      <c r="D33" s="2"/>
      <c r="E33" s="2"/>
      <c r="F33" s="2"/>
      <c r="H33" s="2"/>
    </row>
    <row r="34" spans="1:8">
      <c r="A34" s="2"/>
      <c r="B34" s="2"/>
      <c r="C34" s="2"/>
      <c r="D34" s="2"/>
      <c r="E34" s="2"/>
      <c r="F34" s="2"/>
      <c r="H34" s="2"/>
    </row>
    <row r="35" spans="1:8">
      <c r="A35" s="2"/>
      <c r="B35" s="2"/>
      <c r="C35" s="2"/>
      <c r="D35" s="2"/>
      <c r="E35" s="2"/>
      <c r="F35" s="2"/>
      <c r="H35" s="2"/>
    </row>
    <row r="36" spans="1:8">
      <c r="A36" s="2"/>
      <c r="B36" s="2"/>
      <c r="C36" s="2"/>
      <c r="D36" s="2"/>
      <c r="E36" s="2"/>
      <c r="F36" s="2"/>
      <c r="H36" s="2"/>
    </row>
    <row r="37" spans="1:8">
      <c r="A37" s="2"/>
      <c r="B37" s="2"/>
      <c r="C37" s="2"/>
      <c r="D37" s="2"/>
      <c r="E37" s="2"/>
      <c r="F37" s="2"/>
      <c r="H37" s="2"/>
    </row>
    <row r="38" spans="1:8">
      <c r="A38" s="2"/>
      <c r="B38" s="2"/>
      <c r="C38" s="2"/>
      <c r="D38" s="2"/>
      <c r="E38" s="2"/>
      <c r="F38" s="2"/>
      <c r="H38" s="2"/>
    </row>
    <row r="39" spans="1:8">
      <c r="A39" s="2"/>
      <c r="B39" s="2"/>
      <c r="C39" s="2"/>
      <c r="D39" s="2"/>
      <c r="E39" s="2"/>
      <c r="F39" s="2"/>
      <c r="H39" s="2"/>
    </row>
    <row r="40" spans="1:8">
      <c r="A40" s="2"/>
      <c r="B40" s="2"/>
      <c r="C40" s="2"/>
      <c r="D40" s="2"/>
      <c r="E40" s="2"/>
      <c r="F40" s="2"/>
      <c r="H40" s="2"/>
    </row>
    <row r="41" spans="1:8">
      <c r="A41" s="2"/>
      <c r="B41" s="2"/>
      <c r="C41" s="2"/>
      <c r="D41" s="2"/>
      <c r="E41" s="2"/>
      <c r="F41" s="2"/>
      <c r="H41" s="2"/>
    </row>
    <row r="42" spans="1:8">
      <c r="A42" s="2"/>
      <c r="B42" s="2"/>
      <c r="C42" s="2"/>
      <c r="D42" s="2"/>
      <c r="E42" s="2"/>
      <c r="F42" s="2"/>
      <c r="H42" s="2"/>
    </row>
    <row r="43" spans="1:8">
      <c r="A43" s="2"/>
      <c r="B43" s="2"/>
      <c r="C43" s="2"/>
      <c r="D43" s="2"/>
      <c r="E43" s="2"/>
      <c r="F43" s="2"/>
      <c r="H43" s="2"/>
    </row>
    <row r="44" spans="1:8">
      <c r="A44" s="2"/>
      <c r="B44" s="2"/>
      <c r="C44" s="2"/>
      <c r="D44" s="2"/>
      <c r="E44" s="2"/>
      <c r="F44" s="2"/>
      <c r="H44" s="2"/>
    </row>
    <row r="45" spans="1:8">
      <c r="A45" s="2"/>
      <c r="B45" s="2"/>
      <c r="C45" s="2"/>
      <c r="D45" s="2"/>
      <c r="E45" s="2"/>
      <c r="F45" s="2"/>
      <c r="H45" s="2"/>
    </row>
    <row r="46" spans="1:8">
      <c r="A46" s="2"/>
      <c r="B46" s="2"/>
      <c r="C46" s="2"/>
      <c r="D46" s="2"/>
      <c r="E46" s="2"/>
      <c r="F46" s="2"/>
      <c r="H46" s="2"/>
    </row>
    <row r="47" spans="1:8">
      <c r="A47" s="2"/>
      <c r="B47" s="2"/>
      <c r="C47" s="2"/>
      <c r="D47" s="2"/>
      <c r="E47" s="2"/>
      <c r="F47" s="2"/>
      <c r="H47" s="2"/>
    </row>
    <row r="48" spans="1:8">
      <c r="A48" s="2"/>
      <c r="B48" s="2"/>
      <c r="C48" s="2"/>
      <c r="D48" s="2"/>
      <c r="E48" s="2"/>
      <c r="F48" s="2"/>
      <c r="H48" s="2"/>
    </row>
    <row r="49" spans="1:8">
      <c r="A49" s="2"/>
      <c r="B49" s="2"/>
      <c r="C49" s="2"/>
      <c r="D49" s="2"/>
      <c r="E49" s="2"/>
      <c r="F49" s="2"/>
      <c r="H49" s="2"/>
    </row>
    <row r="50" spans="1:8">
      <c r="A50" s="2"/>
      <c r="B50" s="2"/>
      <c r="C50" s="2"/>
      <c r="D50" s="2"/>
      <c r="E50" s="2"/>
      <c r="F50" s="2"/>
      <c r="H50" s="2"/>
    </row>
  </sheetData>
  <sheetProtection selectLockedCells="1"/>
  <mergeCells count="9">
    <mergeCell ref="A1:G1"/>
    <mergeCell ref="A9:A12"/>
    <mergeCell ref="A13:A15"/>
    <mergeCell ref="A16:B16"/>
    <mergeCell ref="A3:B4"/>
    <mergeCell ref="C3:D3"/>
    <mergeCell ref="E3:F3"/>
    <mergeCell ref="G3:G4"/>
    <mergeCell ref="A5:A8"/>
  </mergeCells>
  <phoneticPr fontId="2"/>
  <conditionalFormatting sqref="C5:F7">
    <cfRule type="expression" dxfId="71" priority="3">
      <formula>C5=""</formula>
    </cfRule>
  </conditionalFormatting>
  <conditionalFormatting sqref="C9:F11">
    <cfRule type="expression" dxfId="70" priority="2">
      <formula>C9=""</formula>
    </cfRule>
  </conditionalFormatting>
  <conditionalFormatting sqref="C13:F14 G14">
    <cfRule type="expression" dxfId="69" priority="1">
      <formula>C13=""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3" orientation="portrait" useFirstPageNumber="1" r:id="rId1"/>
  <headerFooter>
    <oddFooter>&amp;C&amp;"ＭＳ 明朝,標準"&amp;P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showGridLines="0" view="pageBreakPreview" zoomScale="110" zoomScaleNormal="115" zoomScaleSheetLayoutView="110" workbookViewId="0">
      <selection activeCell="O14" sqref="O14"/>
    </sheetView>
  </sheetViews>
  <sheetFormatPr defaultRowHeight="13.5"/>
  <cols>
    <col min="1" max="1" width="2.75" customWidth="1"/>
    <col min="2" max="12" width="5.375" customWidth="1"/>
    <col min="13" max="13" width="5.375" style="108" customWidth="1"/>
    <col min="14" max="16" width="5.375" style="107" customWidth="1"/>
    <col min="17" max="17" width="5.375" customWidth="1"/>
  </cols>
  <sheetData>
    <row r="1" spans="1:20" ht="23.25" customHeight="1">
      <c r="A1" s="235" t="s">
        <v>63</v>
      </c>
      <c r="B1" s="235"/>
      <c r="C1" s="235"/>
      <c r="D1" s="235"/>
      <c r="E1" s="235"/>
      <c r="F1" s="235"/>
      <c r="G1" s="235"/>
      <c r="H1" s="236"/>
      <c r="I1" s="236"/>
      <c r="J1" s="236"/>
      <c r="K1" s="236"/>
      <c r="L1" s="236"/>
      <c r="M1" s="236"/>
      <c r="N1" s="236"/>
      <c r="O1" s="236"/>
      <c r="P1" s="236"/>
      <c r="Q1" s="236"/>
    </row>
    <row r="2" spans="1:20" ht="23.25" customHeight="1">
      <c r="A2" s="177" t="s">
        <v>62</v>
      </c>
      <c r="B2" s="177"/>
      <c r="C2" s="177"/>
      <c r="D2" s="177"/>
      <c r="E2" s="177"/>
      <c r="F2" s="177"/>
      <c r="G2" s="177"/>
      <c r="H2" s="237"/>
      <c r="I2" s="237"/>
      <c r="J2" s="237"/>
      <c r="K2" s="237"/>
      <c r="L2" s="237"/>
      <c r="M2" s="237"/>
      <c r="N2" s="237"/>
      <c r="O2" s="237"/>
      <c r="P2" s="237"/>
      <c r="Q2" s="237"/>
    </row>
    <row r="3" spans="1:20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/>
      <c r="N3" s="238" t="s">
        <v>171</v>
      </c>
      <c r="O3" s="238"/>
      <c r="P3" s="238"/>
      <c r="Q3" s="238"/>
    </row>
    <row r="4" spans="1:20" ht="15" customHeight="1">
      <c r="A4" s="239" t="s">
        <v>1</v>
      </c>
      <c r="B4" s="240"/>
      <c r="C4" s="182">
        <v>27</v>
      </c>
      <c r="D4" s="228"/>
      <c r="E4" s="183"/>
      <c r="F4" s="182">
        <f>I4-1</f>
        <v>28</v>
      </c>
      <c r="G4" s="228"/>
      <c r="H4" s="183"/>
      <c r="I4" s="182">
        <f>L4-1</f>
        <v>29</v>
      </c>
      <c r="J4" s="228"/>
      <c r="K4" s="183"/>
      <c r="L4" s="223">
        <v>30</v>
      </c>
      <c r="M4" s="223"/>
      <c r="N4" s="223"/>
      <c r="O4" s="223" t="s">
        <v>154</v>
      </c>
      <c r="P4" s="223"/>
      <c r="Q4" s="223"/>
    </row>
    <row r="5" spans="1:20" ht="30" customHeight="1">
      <c r="A5" s="241"/>
      <c r="B5" s="242"/>
      <c r="C5" s="18" t="s">
        <v>29</v>
      </c>
      <c r="D5" s="224" t="s">
        <v>28</v>
      </c>
      <c r="E5" s="225"/>
      <c r="F5" s="18" t="s">
        <v>29</v>
      </c>
      <c r="G5" s="224" t="s">
        <v>28</v>
      </c>
      <c r="H5" s="225"/>
      <c r="I5" s="18" t="s">
        <v>29</v>
      </c>
      <c r="J5" s="224" t="s">
        <v>28</v>
      </c>
      <c r="K5" s="225"/>
      <c r="L5" s="18" t="s">
        <v>29</v>
      </c>
      <c r="M5" s="226" t="s">
        <v>28</v>
      </c>
      <c r="N5" s="227"/>
      <c r="O5" s="18" t="s">
        <v>29</v>
      </c>
      <c r="P5" s="224" t="s">
        <v>28</v>
      </c>
      <c r="Q5" s="225"/>
    </row>
    <row r="6" spans="1:20" ht="30" customHeight="1">
      <c r="A6" s="216" t="s">
        <v>58</v>
      </c>
      <c r="B6" s="18" t="s">
        <v>15</v>
      </c>
      <c r="C6" s="144">
        <v>4658</v>
      </c>
      <c r="D6" s="218">
        <v>535008800</v>
      </c>
      <c r="E6" s="219"/>
      <c r="F6" s="144">
        <v>4686</v>
      </c>
      <c r="G6" s="218">
        <v>533980900</v>
      </c>
      <c r="H6" s="219"/>
      <c r="I6" s="143">
        <v>4691</v>
      </c>
      <c r="J6" s="220">
        <v>535758700</v>
      </c>
      <c r="K6" s="221"/>
      <c r="L6" s="148">
        <v>4694</v>
      </c>
      <c r="M6" s="222">
        <v>535847900</v>
      </c>
      <c r="N6" s="222"/>
      <c r="O6" s="148">
        <v>4688</v>
      </c>
      <c r="P6" s="222">
        <v>541722300</v>
      </c>
      <c r="Q6" s="222"/>
    </row>
    <row r="7" spans="1:20" ht="30" customHeight="1">
      <c r="A7" s="216"/>
      <c r="B7" s="18" t="s">
        <v>56</v>
      </c>
      <c r="C7" s="144">
        <v>2091</v>
      </c>
      <c r="D7" s="218">
        <v>1545773900</v>
      </c>
      <c r="E7" s="219"/>
      <c r="F7" s="144">
        <v>2159</v>
      </c>
      <c r="G7" s="218">
        <v>1461604000</v>
      </c>
      <c r="H7" s="219"/>
      <c r="I7" s="143">
        <v>2149</v>
      </c>
      <c r="J7" s="220">
        <v>1459975100</v>
      </c>
      <c r="K7" s="221"/>
      <c r="L7" s="142">
        <v>2156</v>
      </c>
      <c r="M7" s="222">
        <v>1475275500</v>
      </c>
      <c r="N7" s="222"/>
      <c r="O7" s="142">
        <v>2166</v>
      </c>
      <c r="P7" s="222">
        <v>1495632000</v>
      </c>
      <c r="Q7" s="222"/>
    </row>
    <row r="8" spans="1:20" ht="30" customHeight="1">
      <c r="A8" s="216"/>
      <c r="B8" s="18" t="s">
        <v>3</v>
      </c>
      <c r="C8" s="147">
        <f>SUM(C6:C7)</f>
        <v>6749</v>
      </c>
      <c r="D8" s="245">
        <v>2080782700</v>
      </c>
      <c r="E8" s="246"/>
      <c r="F8" s="147">
        <v>6845</v>
      </c>
      <c r="G8" s="245">
        <v>1995584900</v>
      </c>
      <c r="H8" s="246"/>
      <c r="I8" s="146">
        <f>SUM(I6:I7)</f>
        <v>6840</v>
      </c>
      <c r="J8" s="247">
        <v>1995733800</v>
      </c>
      <c r="K8" s="248"/>
      <c r="L8" s="145">
        <f>SUM(L6:L7)</f>
        <v>6850</v>
      </c>
      <c r="M8" s="229">
        <f>SUM(M6:N7)</f>
        <v>2011123400</v>
      </c>
      <c r="N8" s="229"/>
      <c r="O8" s="145">
        <f>SUM(O6:O7)</f>
        <v>6854</v>
      </c>
      <c r="P8" s="229">
        <v>2037354300</v>
      </c>
      <c r="Q8" s="229"/>
    </row>
    <row r="9" spans="1:20" ht="30" customHeight="1">
      <c r="A9" s="216" t="s">
        <v>57</v>
      </c>
      <c r="B9" s="27" t="s">
        <v>15</v>
      </c>
      <c r="C9" s="144">
        <v>56</v>
      </c>
      <c r="D9" s="218">
        <v>4922100</v>
      </c>
      <c r="E9" s="219"/>
      <c r="F9" s="144">
        <v>52</v>
      </c>
      <c r="G9" s="218">
        <v>4902300</v>
      </c>
      <c r="H9" s="219"/>
      <c r="I9" s="143">
        <v>58</v>
      </c>
      <c r="J9" s="220">
        <v>5504700</v>
      </c>
      <c r="K9" s="221"/>
      <c r="L9" s="142">
        <v>63</v>
      </c>
      <c r="M9" s="222">
        <v>9629900</v>
      </c>
      <c r="N9" s="222"/>
      <c r="O9" s="142">
        <v>66</v>
      </c>
      <c r="P9" s="222">
        <v>6383600</v>
      </c>
      <c r="Q9" s="222"/>
    </row>
    <row r="10" spans="1:20" ht="30" customHeight="1">
      <c r="A10" s="216"/>
      <c r="B10" s="18" t="s">
        <v>56</v>
      </c>
      <c r="C10" s="144">
        <v>178</v>
      </c>
      <c r="D10" s="218">
        <v>23358200</v>
      </c>
      <c r="E10" s="219"/>
      <c r="F10" s="144">
        <v>156</v>
      </c>
      <c r="G10" s="218">
        <v>17064000</v>
      </c>
      <c r="H10" s="219"/>
      <c r="I10" s="143">
        <v>199</v>
      </c>
      <c r="J10" s="220">
        <v>25267000</v>
      </c>
      <c r="K10" s="221"/>
      <c r="L10" s="142">
        <v>184</v>
      </c>
      <c r="M10" s="222">
        <v>24685000</v>
      </c>
      <c r="N10" s="222"/>
      <c r="O10" s="142">
        <v>180</v>
      </c>
      <c r="P10" s="222">
        <v>57627100</v>
      </c>
      <c r="Q10" s="222"/>
    </row>
    <row r="11" spans="1:20" ht="30" customHeight="1" thickBot="1">
      <c r="A11" s="217"/>
      <c r="B11" s="26" t="s">
        <v>3</v>
      </c>
      <c r="C11" s="141">
        <v>234</v>
      </c>
      <c r="D11" s="231">
        <v>28280300</v>
      </c>
      <c r="E11" s="232"/>
      <c r="F11" s="141">
        <f>SUM(F9:F10)</f>
        <v>208</v>
      </c>
      <c r="G11" s="231">
        <v>21966300</v>
      </c>
      <c r="H11" s="232"/>
      <c r="I11" s="140">
        <f>SUM(I9:I10)</f>
        <v>257</v>
      </c>
      <c r="J11" s="233">
        <v>30771700</v>
      </c>
      <c r="K11" s="234"/>
      <c r="L11" s="139">
        <f>SUM(L9:L10)</f>
        <v>247</v>
      </c>
      <c r="M11" s="229">
        <f>SUM(M9:N10)</f>
        <v>34314900</v>
      </c>
      <c r="N11" s="229"/>
      <c r="O11" s="139">
        <f>SUM(O9:O10)</f>
        <v>246</v>
      </c>
      <c r="P11" s="229">
        <v>64010700</v>
      </c>
      <c r="Q11" s="229"/>
    </row>
    <row r="12" spans="1:20" ht="30" customHeight="1" thickTop="1">
      <c r="A12" s="264" t="s">
        <v>4</v>
      </c>
      <c r="B12" s="265"/>
      <c r="C12" s="138">
        <f>SUM(C8,C11)</f>
        <v>6983</v>
      </c>
      <c r="D12" s="266">
        <v>2109063000</v>
      </c>
      <c r="E12" s="267"/>
      <c r="F12" s="138">
        <f>SUM(F8,F11)</f>
        <v>7053</v>
      </c>
      <c r="G12" s="266">
        <v>2017551200</v>
      </c>
      <c r="H12" s="267"/>
      <c r="I12" s="138">
        <f>SUM(I8,I11)</f>
        <v>7097</v>
      </c>
      <c r="J12" s="266">
        <v>2026505500</v>
      </c>
      <c r="K12" s="267"/>
      <c r="L12" s="138">
        <f>SUM(L8,L11)</f>
        <v>7097</v>
      </c>
      <c r="M12" s="230">
        <f>SUM(M11,M8)</f>
        <v>2045438300</v>
      </c>
      <c r="N12" s="230"/>
      <c r="O12" s="138">
        <f>SUM(O8,O11)</f>
        <v>7100</v>
      </c>
      <c r="P12" s="230">
        <v>2101365000</v>
      </c>
      <c r="Q12" s="230"/>
    </row>
    <row r="13" spans="1:20">
      <c r="A13" s="275"/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</row>
    <row r="15" spans="1:20" s="107" customFormat="1" ht="22.5" customHeight="1">
      <c r="A15" s="177" t="s">
        <v>170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37"/>
      <c r="M15" s="136"/>
      <c r="N15" s="25"/>
      <c r="O15" s="25"/>
      <c r="P15" s="25"/>
      <c r="Q15" s="25"/>
    </row>
    <row r="16" spans="1:20" s="107" customFormat="1" ht="12.75" customHeight="1">
      <c r="A16" s="24"/>
      <c r="B16" s="24"/>
      <c r="C16" s="24"/>
      <c r="D16" s="24"/>
      <c r="E16" s="24"/>
      <c r="F16" s="24"/>
      <c r="G16" s="24"/>
      <c r="H16" s="24"/>
      <c r="I16" s="23"/>
      <c r="J16" s="23"/>
      <c r="K16" s="22"/>
      <c r="L16" s="22"/>
      <c r="M16" s="135"/>
      <c r="N16" s="180" t="s">
        <v>169</v>
      </c>
      <c r="O16" s="180"/>
      <c r="P16" s="180"/>
      <c r="Q16" s="180"/>
      <c r="R16" s="134"/>
      <c r="S16" s="134"/>
      <c r="T16" s="134"/>
    </row>
    <row r="17" spans="1:17" s="107" customFormat="1" ht="22.5" customHeight="1">
      <c r="A17" s="251"/>
      <c r="B17" s="252"/>
      <c r="C17" s="252"/>
      <c r="D17" s="252"/>
      <c r="E17" s="253"/>
      <c r="F17" s="251" t="s">
        <v>168</v>
      </c>
      <c r="G17" s="252"/>
      <c r="H17" s="252"/>
      <c r="I17" s="253"/>
      <c r="J17" s="254" t="s">
        <v>167</v>
      </c>
      <c r="K17" s="254"/>
      <c r="L17" s="254"/>
      <c r="M17" s="254"/>
      <c r="N17" s="254" t="s">
        <v>166</v>
      </c>
      <c r="O17" s="254"/>
      <c r="P17" s="254"/>
      <c r="Q17" s="254"/>
    </row>
    <row r="18" spans="1:17" s="107" customFormat="1" ht="30" customHeight="1">
      <c r="A18" s="261" t="s">
        <v>54</v>
      </c>
      <c r="B18" s="262"/>
      <c r="C18" s="262"/>
      <c r="D18" s="262"/>
      <c r="E18" s="263"/>
      <c r="F18" s="90" t="s">
        <v>53</v>
      </c>
      <c r="G18" s="255" t="s">
        <v>164</v>
      </c>
      <c r="H18" s="256"/>
      <c r="I18" s="132" t="s">
        <v>52</v>
      </c>
      <c r="J18" s="90" t="s">
        <v>165</v>
      </c>
      <c r="K18" s="255" t="s">
        <v>164</v>
      </c>
      <c r="L18" s="256"/>
      <c r="M18" s="133" t="s">
        <v>52</v>
      </c>
      <c r="N18" s="90" t="s">
        <v>53</v>
      </c>
      <c r="O18" s="257" t="s">
        <v>164</v>
      </c>
      <c r="P18" s="257"/>
      <c r="Q18" s="132" t="s">
        <v>52</v>
      </c>
    </row>
    <row r="19" spans="1:17" s="107" customFormat="1" ht="30" customHeight="1">
      <c r="A19" s="254" t="s">
        <v>51</v>
      </c>
      <c r="B19" s="254"/>
      <c r="C19" s="254"/>
      <c r="D19" s="254"/>
      <c r="E19" s="254"/>
      <c r="F19" s="131">
        <v>3020</v>
      </c>
      <c r="G19" s="249">
        <v>148568000</v>
      </c>
      <c r="H19" s="250"/>
      <c r="I19" s="128">
        <f>G19/G28*100</f>
        <v>27.769262860723039</v>
      </c>
      <c r="J19" s="129">
        <v>3017</v>
      </c>
      <c r="K19" s="268">
        <v>148362100</v>
      </c>
      <c r="L19" s="268"/>
      <c r="M19" s="130">
        <f>K19/K28*100</f>
        <v>27.7841585719639</v>
      </c>
      <c r="N19" s="129">
        <v>3032</v>
      </c>
      <c r="O19" s="249">
        <v>149692600</v>
      </c>
      <c r="P19" s="250"/>
      <c r="Q19" s="128">
        <f>O19/O28*100</f>
        <v>27.940302229343171</v>
      </c>
    </row>
    <row r="20" spans="1:17" s="107" customFormat="1" ht="30" customHeight="1">
      <c r="A20" s="251" t="s">
        <v>50</v>
      </c>
      <c r="B20" s="252"/>
      <c r="C20" s="252"/>
      <c r="D20" s="252"/>
      <c r="E20" s="253"/>
      <c r="F20" s="131">
        <v>39</v>
      </c>
      <c r="G20" s="249">
        <v>4260000</v>
      </c>
      <c r="H20" s="250"/>
      <c r="I20" s="128">
        <f>G20/G28*100</f>
        <v>0.79624858507000262</v>
      </c>
      <c r="J20" s="129">
        <v>34</v>
      </c>
      <c r="K20" s="268">
        <v>3970000</v>
      </c>
      <c r="L20" s="268"/>
      <c r="M20" s="130">
        <f>K20/K28*100</f>
        <v>0.74347228524465947</v>
      </c>
      <c r="N20" s="129">
        <v>31</v>
      </c>
      <c r="O20" s="249">
        <v>3625000</v>
      </c>
      <c r="P20" s="250"/>
      <c r="Q20" s="128">
        <f>O20/O28*100</f>
        <v>0.67661057113958201</v>
      </c>
    </row>
    <row r="21" spans="1:17" s="107" customFormat="1" ht="30" customHeight="1">
      <c r="A21" s="251" t="s">
        <v>49</v>
      </c>
      <c r="B21" s="252"/>
      <c r="C21" s="252"/>
      <c r="D21" s="252"/>
      <c r="E21" s="253"/>
      <c r="F21" s="131">
        <v>1056</v>
      </c>
      <c r="G21" s="249">
        <v>134246600</v>
      </c>
      <c r="H21" s="250"/>
      <c r="I21" s="128">
        <f>G21/G28*100</f>
        <v>25.092409694943335</v>
      </c>
      <c r="J21" s="129">
        <v>1072</v>
      </c>
      <c r="K21" s="268">
        <v>137125000</v>
      </c>
      <c r="L21" s="268"/>
      <c r="M21" s="130">
        <f>K21/K28*100</f>
        <v>25.679757459489654</v>
      </c>
      <c r="N21" s="129">
        <v>1063</v>
      </c>
      <c r="O21" s="249">
        <v>135972500</v>
      </c>
      <c r="P21" s="250"/>
      <c r="Q21" s="128">
        <f>O21/O28*100</f>
        <v>25.379429209455672</v>
      </c>
    </row>
    <row r="22" spans="1:17" s="107" customFormat="1" ht="30" customHeight="1">
      <c r="A22" s="251" t="s">
        <v>48</v>
      </c>
      <c r="B22" s="252"/>
      <c r="C22" s="252"/>
      <c r="D22" s="252"/>
      <c r="E22" s="253"/>
      <c r="F22" s="131">
        <v>86</v>
      </c>
      <c r="G22" s="249">
        <v>12362500</v>
      </c>
      <c r="H22" s="250"/>
      <c r="I22" s="128">
        <f>G22/G28*100</f>
        <v>2.3107096556168796</v>
      </c>
      <c r="J22" s="129">
        <v>86</v>
      </c>
      <c r="K22" s="268">
        <v>12967500</v>
      </c>
      <c r="L22" s="268"/>
      <c r="M22" s="130">
        <f>K22/K28*100</f>
        <v>2.4284576470806356</v>
      </c>
      <c r="N22" s="129">
        <v>86</v>
      </c>
      <c r="O22" s="249">
        <v>12447500</v>
      </c>
      <c r="P22" s="250"/>
      <c r="Q22" s="128">
        <f>O22/O28*100</f>
        <v>2.323340712899296</v>
      </c>
    </row>
    <row r="23" spans="1:17" s="107" customFormat="1" ht="30" customHeight="1">
      <c r="A23" s="251" t="s">
        <v>47</v>
      </c>
      <c r="B23" s="252"/>
      <c r="C23" s="252"/>
      <c r="D23" s="252"/>
      <c r="E23" s="253"/>
      <c r="F23" s="131">
        <v>177</v>
      </c>
      <c r="G23" s="249">
        <v>25936300</v>
      </c>
      <c r="H23" s="250"/>
      <c r="I23" s="128">
        <f>G23/G28*100</f>
        <v>4.8478268021011992</v>
      </c>
      <c r="J23" s="129">
        <v>189</v>
      </c>
      <c r="K23" s="268">
        <v>29569700</v>
      </c>
      <c r="L23" s="268"/>
      <c r="M23" s="130">
        <f>K23/K28*100</f>
        <v>5.5375950712843842</v>
      </c>
      <c r="N23" s="129">
        <v>191</v>
      </c>
      <c r="O23" s="249">
        <v>29322600</v>
      </c>
      <c r="P23" s="250"/>
      <c r="Q23" s="128">
        <f>O23/O28*100</f>
        <v>5.4730982436682787</v>
      </c>
    </row>
    <row r="24" spans="1:17" s="107" customFormat="1" ht="30" customHeight="1">
      <c r="A24" s="251" t="s">
        <v>46</v>
      </c>
      <c r="B24" s="252"/>
      <c r="C24" s="252"/>
      <c r="D24" s="252"/>
      <c r="E24" s="253"/>
      <c r="F24" s="131">
        <v>29</v>
      </c>
      <c r="G24" s="249">
        <v>11000000</v>
      </c>
      <c r="H24" s="250"/>
      <c r="I24" s="128">
        <f>G24/G28*100</f>
        <v>2.0560409473638566</v>
      </c>
      <c r="J24" s="129">
        <v>32</v>
      </c>
      <c r="K24" s="268">
        <v>11016600</v>
      </c>
      <c r="L24" s="268"/>
      <c r="M24" s="130">
        <f>K24/K28*100</f>
        <v>2.0631075006615407</v>
      </c>
      <c r="N24" s="129">
        <v>34</v>
      </c>
      <c r="O24" s="249">
        <v>12555000</v>
      </c>
      <c r="P24" s="250"/>
      <c r="Q24" s="128">
        <f>O24/O28*100</f>
        <v>2.3434057160434349</v>
      </c>
    </row>
    <row r="25" spans="1:17" s="107" customFormat="1" ht="30" customHeight="1">
      <c r="A25" s="251" t="s">
        <v>45</v>
      </c>
      <c r="B25" s="252"/>
      <c r="C25" s="252"/>
      <c r="D25" s="252"/>
      <c r="E25" s="253"/>
      <c r="F25" s="131">
        <v>208</v>
      </c>
      <c r="G25" s="249">
        <v>79670400</v>
      </c>
      <c r="H25" s="250"/>
      <c r="I25" s="128">
        <f>G25/G28*100</f>
        <v>14.891418608441581</v>
      </c>
      <c r="J25" s="129">
        <v>213</v>
      </c>
      <c r="K25" s="268">
        <v>81220000</v>
      </c>
      <c r="L25" s="268"/>
      <c r="M25" s="130">
        <f>K25/K28*100</f>
        <v>15.210281865886962</v>
      </c>
      <c r="N25" s="129">
        <v>213</v>
      </c>
      <c r="O25" s="249">
        <v>81221000</v>
      </c>
      <c r="P25" s="250"/>
      <c r="Q25" s="128">
        <f>O25/O28*100</f>
        <v>15.159996468559447</v>
      </c>
    </row>
    <row r="26" spans="1:17" s="107" customFormat="1" ht="30" customHeight="1">
      <c r="A26" s="251" t="s">
        <v>44</v>
      </c>
      <c r="B26" s="252"/>
      <c r="C26" s="252"/>
      <c r="D26" s="252"/>
      <c r="E26" s="253"/>
      <c r="F26" s="131">
        <v>12</v>
      </c>
      <c r="G26" s="249">
        <v>21670000</v>
      </c>
      <c r="H26" s="250"/>
      <c r="I26" s="128">
        <f>G26/G28*100</f>
        <v>4.0504006663067971</v>
      </c>
      <c r="J26" s="129">
        <v>13</v>
      </c>
      <c r="K26" s="268">
        <v>19125000</v>
      </c>
      <c r="L26" s="268"/>
      <c r="M26" s="130">
        <f>K26/K28*100</f>
        <v>3.5815887796735799</v>
      </c>
      <c r="N26" s="129">
        <v>12</v>
      </c>
      <c r="O26" s="249">
        <v>18187500</v>
      </c>
      <c r="P26" s="250"/>
      <c r="Q26" s="128">
        <f>O26/O28*100</f>
        <v>3.394718555200317</v>
      </c>
    </row>
    <row r="27" spans="1:17" s="107" customFormat="1" ht="30" customHeight="1" thickBot="1">
      <c r="A27" s="258" t="s">
        <v>43</v>
      </c>
      <c r="B27" s="259"/>
      <c r="C27" s="259"/>
      <c r="D27" s="259"/>
      <c r="E27" s="260"/>
      <c r="F27" s="127">
        <v>31</v>
      </c>
      <c r="G27" s="273">
        <v>97295000</v>
      </c>
      <c r="H27" s="274"/>
      <c r="I27" s="124">
        <f>G27/G28*100</f>
        <v>18.185682179433311</v>
      </c>
      <c r="J27" s="125">
        <v>30</v>
      </c>
      <c r="K27" s="272">
        <v>90625000</v>
      </c>
      <c r="L27" s="272"/>
      <c r="M27" s="126">
        <f>K27/K28*100</f>
        <v>16.971580818714678</v>
      </c>
      <c r="N27" s="125">
        <v>29</v>
      </c>
      <c r="O27" s="273">
        <v>92735000</v>
      </c>
      <c r="P27" s="274"/>
      <c r="Q27" s="124">
        <f>O27/O28*100</f>
        <v>17.309098293690798</v>
      </c>
    </row>
    <row r="28" spans="1:17" s="107" customFormat="1" ht="30" customHeight="1" thickTop="1">
      <c r="A28" s="261" t="s">
        <v>4</v>
      </c>
      <c r="B28" s="262"/>
      <c r="C28" s="262"/>
      <c r="D28" s="262"/>
      <c r="E28" s="263"/>
      <c r="F28" s="123">
        <v>4658</v>
      </c>
      <c r="G28" s="269">
        <f>SUM(G19:G27)</f>
        <v>535008800</v>
      </c>
      <c r="H28" s="270"/>
      <c r="I28" s="120">
        <f>SUM(I19:I27)</f>
        <v>100.00000000000001</v>
      </c>
      <c r="J28" s="121">
        <f>SUM(J19:J27)</f>
        <v>4686</v>
      </c>
      <c r="K28" s="271">
        <f>SUM(K19:K27)</f>
        <v>533980900</v>
      </c>
      <c r="L28" s="271"/>
      <c r="M28" s="122">
        <f>SUM(M19:M27)</f>
        <v>100</v>
      </c>
      <c r="N28" s="121">
        <f>SUM(N19:N27)</f>
        <v>4691</v>
      </c>
      <c r="O28" s="269">
        <f>SUM(O19:O27)</f>
        <v>535758700</v>
      </c>
      <c r="P28" s="270"/>
      <c r="Q28" s="120">
        <f>SUM(Q19:Q27)</f>
        <v>99.999999999999986</v>
      </c>
    </row>
    <row r="29" spans="1:17" s="107" customFormat="1" ht="12.75" customHeight="1">
      <c r="A29" s="277"/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Q29" s="277"/>
    </row>
    <row r="30" spans="1:17" s="107" customFormat="1" ht="26.25" customHeight="1">
      <c r="A30" s="243"/>
      <c r="B30" s="243"/>
      <c r="C30" s="243"/>
      <c r="D30" s="243"/>
      <c r="E30" s="244"/>
      <c r="F30" s="244"/>
      <c r="G30" s="244"/>
      <c r="H30" s="113"/>
      <c r="I30" s="113"/>
      <c r="J30" s="113"/>
      <c r="K30" s="109"/>
      <c r="L30" s="2"/>
      <c r="M30" s="108"/>
    </row>
    <row r="31" spans="1:17" s="108" customFormat="1" ht="27.75" customHeight="1">
      <c r="A31" s="243"/>
      <c r="B31" s="118"/>
      <c r="C31" s="118"/>
      <c r="D31" s="119"/>
      <c r="E31" s="118"/>
      <c r="F31" s="117"/>
      <c r="G31" s="117"/>
      <c r="H31" s="116"/>
      <c r="I31" s="116"/>
      <c r="J31" s="116"/>
      <c r="K31" s="109"/>
      <c r="L31" s="2"/>
      <c r="N31" s="107"/>
      <c r="O31" s="107"/>
      <c r="P31" s="107"/>
    </row>
    <row r="32" spans="1:17" s="108" customFormat="1" ht="27.75" customHeight="1">
      <c r="A32" s="114"/>
      <c r="B32" s="113"/>
      <c r="C32" s="113"/>
      <c r="D32" s="112"/>
      <c r="E32" s="111"/>
      <c r="F32" s="111"/>
      <c r="G32" s="110"/>
      <c r="H32" s="115"/>
      <c r="I32" s="115"/>
      <c r="J32" s="115"/>
      <c r="K32" s="109"/>
      <c r="L32" s="2"/>
      <c r="N32" s="107"/>
      <c r="O32" s="107"/>
      <c r="P32" s="107"/>
    </row>
    <row r="33" spans="1:16" s="108" customFormat="1" ht="27.75" customHeight="1">
      <c r="A33" s="114"/>
      <c r="B33" s="113"/>
      <c r="C33" s="113"/>
      <c r="D33" s="112"/>
      <c r="E33" s="111"/>
      <c r="F33" s="111"/>
      <c r="G33" s="110"/>
      <c r="H33" s="109"/>
      <c r="I33" s="109"/>
      <c r="J33" s="109"/>
      <c r="K33" s="109"/>
      <c r="L33" s="2"/>
      <c r="N33" s="107"/>
      <c r="O33" s="107"/>
      <c r="P33" s="107"/>
    </row>
    <row r="34" spans="1:16" s="108" customFormat="1" ht="27.75" customHeight="1">
      <c r="A34" s="114"/>
      <c r="B34" s="113"/>
      <c r="C34" s="113"/>
      <c r="D34" s="112"/>
      <c r="E34" s="111"/>
      <c r="F34" s="111"/>
      <c r="G34" s="110"/>
      <c r="H34" s="109"/>
      <c r="I34" s="109"/>
      <c r="J34" s="109"/>
      <c r="K34" s="109"/>
      <c r="L34" s="2"/>
      <c r="N34" s="107"/>
      <c r="O34" s="107"/>
      <c r="P34" s="107"/>
    </row>
    <row r="35" spans="1:16" s="108" customFormat="1" ht="27.75" customHeight="1">
      <c r="A35" s="114"/>
      <c r="B35" s="113"/>
      <c r="C35" s="113"/>
      <c r="D35" s="112"/>
      <c r="E35" s="111"/>
      <c r="F35" s="111"/>
      <c r="G35" s="110"/>
      <c r="H35" s="109"/>
      <c r="I35" s="109"/>
      <c r="J35" s="109"/>
      <c r="K35" s="109"/>
      <c r="L35" s="2"/>
      <c r="N35" s="107"/>
      <c r="O35" s="107"/>
      <c r="P35" s="107"/>
    </row>
    <row r="36" spans="1:16" s="108" customFormat="1" ht="27.75" customHeight="1">
      <c r="A36" s="114"/>
      <c r="B36" s="113"/>
      <c r="C36" s="113"/>
      <c r="D36" s="112"/>
      <c r="E36" s="111"/>
      <c r="F36" s="111"/>
      <c r="G36" s="110"/>
      <c r="H36" s="109"/>
      <c r="I36" s="109"/>
      <c r="J36" s="109"/>
      <c r="K36" s="109"/>
      <c r="L36" s="2"/>
      <c r="N36" s="107"/>
      <c r="O36" s="107"/>
      <c r="P36" s="107"/>
    </row>
    <row r="37" spans="1:16" s="108" customFormat="1" ht="27.75" customHeight="1">
      <c r="A37" s="114"/>
      <c r="B37" s="113"/>
      <c r="C37" s="113"/>
      <c r="D37" s="112"/>
      <c r="E37" s="111"/>
      <c r="F37" s="111"/>
      <c r="G37" s="110"/>
      <c r="H37" s="109"/>
      <c r="I37" s="109"/>
      <c r="J37" s="109"/>
      <c r="K37" s="109"/>
      <c r="L37" s="2"/>
      <c r="N37" s="107"/>
      <c r="O37" s="107"/>
      <c r="P37" s="107"/>
    </row>
    <row r="38" spans="1:16" s="108" customFormat="1" ht="27.75" customHeight="1">
      <c r="A38" s="114"/>
      <c r="B38" s="113"/>
      <c r="C38" s="113"/>
      <c r="D38" s="112"/>
      <c r="E38" s="111"/>
      <c r="F38" s="111"/>
      <c r="G38" s="110"/>
      <c r="H38" s="109"/>
      <c r="I38" s="109"/>
      <c r="J38" s="109"/>
      <c r="K38" s="109"/>
      <c r="L38" s="2"/>
      <c r="N38" s="107"/>
      <c r="O38" s="107"/>
      <c r="P38" s="107"/>
    </row>
    <row r="39" spans="1:16" s="108" customFormat="1" ht="27.75" customHeight="1">
      <c r="A39" s="114"/>
      <c r="B39" s="113"/>
      <c r="C39" s="113"/>
      <c r="D39" s="112"/>
      <c r="E39" s="111"/>
      <c r="F39" s="111"/>
      <c r="G39" s="110"/>
      <c r="H39" s="109"/>
      <c r="I39" s="109"/>
      <c r="J39" s="109"/>
      <c r="K39" s="109"/>
      <c r="L39" s="2"/>
      <c r="N39" s="107"/>
      <c r="O39" s="107"/>
      <c r="P39" s="107"/>
    </row>
    <row r="40" spans="1:16" s="108" customFormat="1" ht="27.75" customHeight="1">
      <c r="A40" s="114"/>
      <c r="B40" s="113"/>
      <c r="C40" s="113"/>
      <c r="D40" s="112"/>
      <c r="E40" s="111"/>
      <c r="F40" s="111"/>
      <c r="G40" s="110"/>
      <c r="H40" s="109"/>
      <c r="I40" s="109"/>
      <c r="J40" s="109"/>
      <c r="K40" s="109"/>
      <c r="L40" s="2"/>
      <c r="N40" s="107"/>
      <c r="O40" s="107"/>
      <c r="P40" s="107"/>
    </row>
    <row r="41" spans="1:16" s="108" customFormat="1" ht="27.75" customHeight="1">
      <c r="A41" s="114"/>
      <c r="B41" s="113"/>
      <c r="C41" s="113"/>
      <c r="D41" s="112"/>
      <c r="E41" s="111"/>
      <c r="F41" s="111"/>
      <c r="G41" s="110"/>
      <c r="H41" s="109"/>
      <c r="I41" s="109"/>
      <c r="J41" s="109"/>
      <c r="K41" s="109"/>
      <c r="L41" s="2"/>
      <c r="N41" s="107"/>
      <c r="O41" s="107"/>
      <c r="P41" s="107"/>
    </row>
    <row r="42" spans="1:16" s="108" customForma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N42" s="107"/>
      <c r="O42" s="107"/>
      <c r="P42" s="107"/>
    </row>
    <row r="43" spans="1:16" s="108" customForma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N43" s="107"/>
      <c r="O43" s="107"/>
      <c r="P43" s="107"/>
    </row>
    <row r="44" spans="1:16" s="108" customForma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N44" s="107"/>
      <c r="O44" s="107"/>
      <c r="P44" s="107"/>
    </row>
    <row r="45" spans="1:16" s="108" customForma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N45" s="107"/>
      <c r="O45" s="107"/>
      <c r="P45" s="107"/>
    </row>
    <row r="46" spans="1:16" s="108" customForma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N46" s="107"/>
      <c r="O46" s="107"/>
      <c r="P46" s="107"/>
    </row>
    <row r="47" spans="1:16" s="108" customForma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N47" s="107"/>
      <c r="O47" s="107"/>
      <c r="P47" s="107"/>
    </row>
    <row r="48" spans="1:16" s="108" customForma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N48" s="107"/>
      <c r="O48" s="107"/>
      <c r="P48" s="107"/>
    </row>
    <row r="49" spans="1:16" s="108" customForma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N49" s="107"/>
      <c r="O49" s="107"/>
      <c r="P49" s="107"/>
    </row>
    <row r="50" spans="1:16" s="108" customFormat="1">
      <c r="A50" s="2"/>
      <c r="B50" s="2"/>
      <c r="C50" s="2"/>
      <c r="D50" s="2"/>
      <c r="E50" s="2"/>
      <c r="F50" s="2"/>
      <c r="G50" s="2"/>
      <c r="H50" s="2"/>
      <c r="I50" s="2"/>
      <c r="J50" s="2"/>
      <c r="K50"/>
      <c r="L50"/>
      <c r="N50" s="107"/>
      <c r="O50" s="107"/>
      <c r="P50" s="107"/>
    </row>
    <row r="51" spans="1:16" s="108" customFormat="1">
      <c r="A51" s="2"/>
      <c r="B51" s="2"/>
      <c r="C51" s="2"/>
      <c r="D51" s="2"/>
      <c r="E51" s="2"/>
      <c r="F51" s="2"/>
      <c r="G51" s="2"/>
      <c r="H51" s="2"/>
      <c r="I51" s="2"/>
      <c r="J51" s="2"/>
      <c r="K51"/>
      <c r="L51"/>
      <c r="N51" s="107"/>
      <c r="O51" s="107"/>
      <c r="P51" s="107"/>
    </row>
    <row r="52" spans="1:16" s="108" customFormat="1">
      <c r="A52" s="2"/>
      <c r="B52" s="2"/>
      <c r="C52" s="2"/>
      <c r="D52" s="2"/>
      <c r="E52" s="2"/>
      <c r="F52" s="2"/>
      <c r="G52" s="2"/>
      <c r="H52" s="2"/>
      <c r="I52" s="2"/>
      <c r="J52" s="2"/>
      <c r="K52"/>
      <c r="L52"/>
      <c r="N52" s="107"/>
      <c r="O52" s="107"/>
      <c r="P52" s="107"/>
    </row>
    <row r="53" spans="1:16" s="108" customFormat="1">
      <c r="A53" s="2"/>
      <c r="B53" s="2"/>
      <c r="C53" s="2"/>
      <c r="D53" s="2"/>
      <c r="E53" s="2"/>
      <c r="F53" s="2"/>
      <c r="G53" s="2"/>
      <c r="H53" s="2"/>
      <c r="I53" s="2"/>
      <c r="J53" s="2"/>
      <c r="K53"/>
      <c r="L53"/>
      <c r="N53" s="107"/>
      <c r="O53" s="107"/>
      <c r="P53" s="107"/>
    </row>
    <row r="54" spans="1:16" s="108" customFormat="1">
      <c r="A54" s="2"/>
      <c r="B54" s="2"/>
      <c r="C54" s="2"/>
      <c r="D54" s="2"/>
      <c r="E54" s="2"/>
      <c r="F54" s="2"/>
      <c r="G54" s="2"/>
      <c r="H54" s="2"/>
      <c r="I54" s="2"/>
      <c r="J54" s="2"/>
      <c r="K54"/>
      <c r="L54"/>
      <c r="N54" s="107"/>
      <c r="O54" s="107"/>
      <c r="P54" s="107"/>
    </row>
    <row r="55" spans="1:16" s="108" customFormat="1">
      <c r="A55" s="2"/>
      <c r="B55" s="2"/>
      <c r="C55" s="2"/>
      <c r="D55" s="2"/>
      <c r="E55" s="2"/>
      <c r="F55" s="2"/>
      <c r="G55" s="2"/>
      <c r="H55" s="2"/>
      <c r="I55" s="2"/>
      <c r="J55" s="2"/>
      <c r="K55"/>
      <c r="L55"/>
      <c r="N55" s="107"/>
      <c r="O55" s="107"/>
      <c r="P55" s="107"/>
    </row>
    <row r="56" spans="1:16" s="108" customFormat="1">
      <c r="A56" s="2"/>
      <c r="B56" s="2"/>
      <c r="C56" s="2"/>
      <c r="D56" s="2"/>
      <c r="E56" s="2"/>
      <c r="F56" s="2"/>
      <c r="G56" s="2"/>
      <c r="H56" s="2"/>
      <c r="I56" s="2"/>
      <c r="J56" s="2"/>
      <c r="K56"/>
      <c r="L56"/>
      <c r="N56" s="107"/>
      <c r="O56" s="107"/>
      <c r="P56" s="107"/>
    </row>
    <row r="57" spans="1:16" s="108" customFormat="1">
      <c r="A57" s="2"/>
      <c r="B57" s="2"/>
      <c r="C57" s="2"/>
      <c r="D57" s="2"/>
      <c r="E57" s="2"/>
      <c r="F57" s="2"/>
      <c r="G57" s="2"/>
      <c r="H57" s="2"/>
      <c r="I57" s="2"/>
      <c r="J57" s="2"/>
      <c r="K57"/>
      <c r="L57"/>
      <c r="N57" s="107"/>
      <c r="O57" s="107"/>
      <c r="P57" s="107"/>
    </row>
    <row r="58" spans="1:16" s="108" customFormat="1">
      <c r="A58" s="2"/>
      <c r="B58" s="2"/>
      <c r="C58" s="2"/>
      <c r="D58" s="2"/>
      <c r="E58" s="2"/>
      <c r="F58" s="2"/>
      <c r="G58" s="2"/>
      <c r="H58" s="2"/>
      <c r="I58" s="2"/>
      <c r="J58" s="2"/>
      <c r="K58"/>
      <c r="L58"/>
      <c r="N58" s="107"/>
      <c r="O58" s="107"/>
      <c r="P58" s="107"/>
    </row>
    <row r="59" spans="1:16" s="108" customFormat="1">
      <c r="A59" s="2"/>
      <c r="B59" s="2"/>
      <c r="C59" s="2"/>
      <c r="D59" s="2"/>
      <c r="E59" s="2"/>
      <c r="F59" s="2"/>
      <c r="G59" s="2"/>
      <c r="H59" s="2"/>
      <c r="I59" s="2"/>
      <c r="J59" s="2"/>
      <c r="K59"/>
      <c r="L59"/>
      <c r="N59" s="107"/>
      <c r="O59" s="107"/>
      <c r="P59" s="107"/>
    </row>
    <row r="60" spans="1:16" s="108" customFormat="1">
      <c r="A60" s="2"/>
      <c r="B60" s="2"/>
      <c r="C60" s="2"/>
      <c r="D60" s="2"/>
      <c r="E60" s="2"/>
      <c r="F60" s="2"/>
      <c r="G60" s="2"/>
      <c r="H60" s="2"/>
      <c r="I60" s="2"/>
      <c r="J60" s="2"/>
      <c r="K60"/>
      <c r="L60"/>
      <c r="N60" s="107"/>
      <c r="O60" s="107"/>
      <c r="P60" s="107"/>
    </row>
    <row r="61" spans="1:16" s="108" customFormat="1">
      <c r="A61" s="2"/>
      <c r="B61" s="2"/>
      <c r="C61" s="2"/>
      <c r="D61" s="2"/>
      <c r="E61" s="2"/>
      <c r="F61" s="2"/>
      <c r="G61" s="2"/>
      <c r="H61" s="2"/>
      <c r="I61" s="2"/>
      <c r="J61" s="2"/>
      <c r="K61"/>
      <c r="L61"/>
      <c r="N61" s="107"/>
      <c r="O61" s="107"/>
      <c r="P61" s="107"/>
    </row>
    <row r="62" spans="1:16" s="108" customFormat="1">
      <c r="A62" s="2"/>
      <c r="B62" s="2"/>
      <c r="C62" s="2"/>
      <c r="D62" s="2"/>
      <c r="E62" s="2"/>
      <c r="F62" s="2"/>
      <c r="G62" s="2"/>
      <c r="H62" s="2"/>
      <c r="I62" s="2"/>
      <c r="J62" s="2"/>
      <c r="K62"/>
      <c r="L62"/>
      <c r="N62" s="107"/>
      <c r="O62" s="107"/>
      <c r="P62" s="107"/>
    </row>
    <row r="63" spans="1:16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6">
      <c r="A64" s="2"/>
      <c r="B64" s="2"/>
      <c r="C64" s="2"/>
      <c r="D64" s="2"/>
      <c r="E64" s="2"/>
      <c r="F64" s="2"/>
      <c r="G64" s="2"/>
      <c r="H64" s="2"/>
      <c r="I64" s="2"/>
      <c r="J64" s="2"/>
    </row>
  </sheetData>
  <sheetProtection selectLockedCells="1"/>
  <mergeCells count="107">
    <mergeCell ref="A15:K15"/>
    <mergeCell ref="K23:L23"/>
    <mergeCell ref="O23:P23"/>
    <mergeCell ref="G24:H24"/>
    <mergeCell ref="K24:L24"/>
    <mergeCell ref="O24:P24"/>
    <mergeCell ref="O26:P26"/>
    <mergeCell ref="A13:Q13"/>
    <mergeCell ref="A29:Q29"/>
    <mergeCell ref="N16:Q16"/>
    <mergeCell ref="A19:E19"/>
    <mergeCell ref="A20:E20"/>
    <mergeCell ref="A21:E21"/>
    <mergeCell ref="A22:E22"/>
    <mergeCell ref="A23:E23"/>
    <mergeCell ref="A24:E24"/>
    <mergeCell ref="G27:H27"/>
    <mergeCell ref="A25:E25"/>
    <mergeCell ref="A18:E18"/>
    <mergeCell ref="A17:E17"/>
    <mergeCell ref="O19:P19"/>
    <mergeCell ref="K20:L20"/>
    <mergeCell ref="G19:H19"/>
    <mergeCell ref="K19:L19"/>
    <mergeCell ref="G28:H28"/>
    <mergeCell ref="K28:L28"/>
    <mergeCell ref="O28:P28"/>
    <mergeCell ref="G25:H25"/>
    <mergeCell ref="K25:L25"/>
    <mergeCell ref="O25:P25"/>
    <mergeCell ref="G26:H26"/>
    <mergeCell ref="K26:L26"/>
    <mergeCell ref="G21:H21"/>
    <mergeCell ref="K21:L21"/>
    <mergeCell ref="O21:P21"/>
    <mergeCell ref="G22:H22"/>
    <mergeCell ref="K22:L22"/>
    <mergeCell ref="O22:P22"/>
    <mergeCell ref="K27:L27"/>
    <mergeCell ref="O27:P27"/>
    <mergeCell ref="G23:H23"/>
    <mergeCell ref="A30:A31"/>
    <mergeCell ref="B30:D30"/>
    <mergeCell ref="E30:G30"/>
    <mergeCell ref="P7:Q7"/>
    <mergeCell ref="D8:E8"/>
    <mergeCell ref="G8:H8"/>
    <mergeCell ref="J8:K8"/>
    <mergeCell ref="M8:N8"/>
    <mergeCell ref="P8:Q8"/>
    <mergeCell ref="A6:A8"/>
    <mergeCell ref="O20:P20"/>
    <mergeCell ref="F17:I17"/>
    <mergeCell ref="J17:M17"/>
    <mergeCell ref="N17:Q17"/>
    <mergeCell ref="G18:H18"/>
    <mergeCell ref="K18:L18"/>
    <mergeCell ref="O18:P18"/>
    <mergeCell ref="A26:E26"/>
    <mergeCell ref="A27:E27"/>
    <mergeCell ref="A28:E28"/>
    <mergeCell ref="A12:B12"/>
    <mergeCell ref="D12:E12"/>
    <mergeCell ref="G12:H12"/>
    <mergeCell ref="G20:H20"/>
    <mergeCell ref="A1:Q1"/>
    <mergeCell ref="A2:Q2"/>
    <mergeCell ref="N3:Q3"/>
    <mergeCell ref="A4:B5"/>
    <mergeCell ref="C4:E4"/>
    <mergeCell ref="D6:E6"/>
    <mergeCell ref="G6:H6"/>
    <mergeCell ref="J6:K6"/>
    <mergeCell ref="M6:N6"/>
    <mergeCell ref="P6:Q6"/>
    <mergeCell ref="L4:N4"/>
    <mergeCell ref="P12:Q12"/>
    <mergeCell ref="P10:Q10"/>
    <mergeCell ref="D11:E11"/>
    <mergeCell ref="G11:H11"/>
    <mergeCell ref="J11:K11"/>
    <mergeCell ref="D7:E7"/>
    <mergeCell ref="G7:H7"/>
    <mergeCell ref="J7:K7"/>
    <mergeCell ref="M7:N7"/>
    <mergeCell ref="P9:Q9"/>
    <mergeCell ref="D10:E10"/>
    <mergeCell ref="G10:H10"/>
    <mergeCell ref="J10:K10"/>
    <mergeCell ref="M10:N10"/>
    <mergeCell ref="P11:Q11"/>
    <mergeCell ref="J12:K12"/>
    <mergeCell ref="M12:N12"/>
    <mergeCell ref="A9:A11"/>
    <mergeCell ref="D9:E9"/>
    <mergeCell ref="G9:H9"/>
    <mergeCell ref="J9:K9"/>
    <mergeCell ref="M9:N9"/>
    <mergeCell ref="O4:Q4"/>
    <mergeCell ref="D5:E5"/>
    <mergeCell ref="G5:H5"/>
    <mergeCell ref="J5:K5"/>
    <mergeCell ref="M5:N5"/>
    <mergeCell ref="P5:Q5"/>
    <mergeCell ref="F4:H4"/>
    <mergeCell ref="I4:K4"/>
    <mergeCell ref="M11:N11"/>
  </mergeCells>
  <phoneticPr fontId="2"/>
  <conditionalFormatting sqref="O4:Q4">
    <cfRule type="expression" dxfId="68" priority="10">
      <formula>$O$4=""</formula>
    </cfRule>
  </conditionalFormatting>
  <conditionalFormatting sqref="O6:Q7">
    <cfRule type="expression" dxfId="67" priority="9">
      <formula>O6=""</formula>
    </cfRule>
  </conditionalFormatting>
  <conditionalFormatting sqref="O9:Q10">
    <cfRule type="expression" dxfId="66" priority="8">
      <formula>O9=""</formula>
    </cfRule>
  </conditionalFormatting>
  <conditionalFormatting sqref="I9:I10">
    <cfRule type="expression" dxfId="65" priority="6">
      <formula>I9=""</formula>
    </cfRule>
  </conditionalFormatting>
  <conditionalFormatting sqref="I6:I7">
    <cfRule type="expression" dxfId="64" priority="7">
      <formula>I6=""</formula>
    </cfRule>
  </conditionalFormatting>
  <conditionalFormatting sqref="L6:L7">
    <cfRule type="expression" dxfId="63" priority="5">
      <formula>L6=""</formula>
    </cfRule>
  </conditionalFormatting>
  <conditionalFormatting sqref="L9:L10">
    <cfRule type="expression" dxfId="62" priority="4">
      <formula>L9=""</formula>
    </cfRule>
  </conditionalFormatting>
  <conditionalFormatting sqref="M6:N7">
    <cfRule type="expression" dxfId="61" priority="3">
      <formula>M6=""</formula>
    </cfRule>
  </conditionalFormatting>
  <conditionalFormatting sqref="M9:N10">
    <cfRule type="expression" dxfId="60" priority="2">
      <formula>M9=""</formula>
    </cfRule>
  </conditionalFormatting>
  <conditionalFormatting sqref="L4:N4">
    <cfRule type="expression" dxfId="59" priority="1">
      <formula>$O$4=""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4" orientation="portrait" useFirstPageNumber="1" r:id="rId1"/>
  <headerFooter>
    <oddFooter>&amp;C&amp;"ＭＳ 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showGridLines="0" tabSelected="1" view="pageBreakPreview" topLeftCell="A10" zoomScale="110" zoomScaleNormal="115" zoomScaleSheetLayoutView="110" workbookViewId="0">
      <selection activeCell="O8" sqref="O8"/>
    </sheetView>
  </sheetViews>
  <sheetFormatPr defaultRowHeight="13.5"/>
  <cols>
    <col min="1" max="1" width="3.5" customWidth="1"/>
    <col min="2" max="5" width="5.375" customWidth="1"/>
    <col min="6" max="13" width="5.625" customWidth="1"/>
    <col min="14" max="17" width="5.375" customWidth="1"/>
    <col min="19" max="19" width="7.5" customWidth="1"/>
    <col min="20" max="20" width="11.125" customWidth="1"/>
    <col min="23" max="23" width="11.125" customWidth="1"/>
  </cols>
  <sheetData>
    <row r="1" spans="1:24" ht="27.95" customHeight="1">
      <c r="A1" s="251"/>
      <c r="B1" s="252"/>
      <c r="C1" s="252"/>
      <c r="D1" s="252"/>
      <c r="E1" s="253"/>
      <c r="F1" s="251" t="s">
        <v>178</v>
      </c>
      <c r="G1" s="252"/>
      <c r="H1" s="252"/>
      <c r="I1" s="253"/>
      <c r="J1" s="251" t="s">
        <v>177</v>
      </c>
      <c r="K1" s="252"/>
      <c r="L1" s="252"/>
      <c r="M1" s="253"/>
      <c r="N1" s="165"/>
      <c r="O1" s="165"/>
      <c r="P1" s="165"/>
      <c r="Q1" s="165"/>
    </row>
    <row r="2" spans="1:24" ht="27.95" customHeight="1">
      <c r="A2" s="261" t="s">
        <v>54</v>
      </c>
      <c r="B2" s="262"/>
      <c r="C2" s="262"/>
      <c r="D2" s="262"/>
      <c r="E2" s="263"/>
      <c r="F2" s="90" t="s">
        <v>53</v>
      </c>
      <c r="G2" s="255" t="s">
        <v>164</v>
      </c>
      <c r="H2" s="256"/>
      <c r="I2" s="90" t="s">
        <v>52</v>
      </c>
      <c r="J2" s="90" t="s">
        <v>53</v>
      </c>
      <c r="K2" s="255" t="s">
        <v>164</v>
      </c>
      <c r="L2" s="256"/>
      <c r="M2" s="90" t="s">
        <v>52</v>
      </c>
      <c r="N2" s="164"/>
      <c r="O2" s="164"/>
      <c r="P2" s="164"/>
      <c r="Q2" s="164"/>
      <c r="S2" s="243"/>
      <c r="T2" s="243"/>
      <c r="U2" s="243"/>
      <c r="V2" s="244"/>
      <c r="W2" s="244"/>
      <c r="X2" s="244"/>
    </row>
    <row r="3" spans="1:24" ht="27.95" customHeight="1">
      <c r="A3" s="254" t="s">
        <v>51</v>
      </c>
      <c r="B3" s="254"/>
      <c r="C3" s="254"/>
      <c r="D3" s="254"/>
      <c r="E3" s="254"/>
      <c r="F3" s="158">
        <v>3029</v>
      </c>
      <c r="G3" s="279">
        <v>148729200</v>
      </c>
      <c r="H3" s="280"/>
      <c r="I3" s="128">
        <f>G3/G12*100</f>
        <v>27.755861318109115</v>
      </c>
      <c r="J3" s="129">
        <v>3049</v>
      </c>
      <c r="K3" s="279">
        <v>149844600</v>
      </c>
      <c r="L3" s="280"/>
      <c r="M3" s="157">
        <f>K3/K12*100</f>
        <v>27.660777486915343</v>
      </c>
      <c r="N3" s="163"/>
      <c r="O3" s="163"/>
      <c r="P3" s="163"/>
      <c r="Q3" s="163"/>
      <c r="S3" s="118"/>
      <c r="T3" s="118"/>
      <c r="U3" s="119"/>
      <c r="V3" s="118"/>
      <c r="W3" s="117"/>
      <c r="X3" s="117"/>
    </row>
    <row r="4" spans="1:24" ht="27.95" customHeight="1">
      <c r="A4" s="251" t="s">
        <v>50</v>
      </c>
      <c r="B4" s="252"/>
      <c r="C4" s="252"/>
      <c r="D4" s="252"/>
      <c r="E4" s="253"/>
      <c r="F4" s="158">
        <v>31</v>
      </c>
      <c r="G4" s="279">
        <v>3660000</v>
      </c>
      <c r="H4" s="280"/>
      <c r="I4" s="128">
        <f>G4/G12*100</f>
        <v>0.68302964329989913</v>
      </c>
      <c r="J4" s="129">
        <v>30</v>
      </c>
      <c r="K4" s="279">
        <v>3515000</v>
      </c>
      <c r="L4" s="280"/>
      <c r="M4" s="157">
        <f>K4/K12*100</f>
        <v>0.64885643437606311</v>
      </c>
      <c r="N4" s="162"/>
      <c r="O4" s="161"/>
      <c r="P4" s="161"/>
      <c r="Q4" s="161"/>
      <c r="S4" s="113"/>
      <c r="T4" s="113"/>
      <c r="U4" s="112"/>
      <c r="V4" s="111"/>
      <c r="W4" s="111"/>
      <c r="X4" s="110"/>
    </row>
    <row r="5" spans="1:24" ht="27.95" customHeight="1">
      <c r="A5" s="251" t="s">
        <v>49</v>
      </c>
      <c r="B5" s="252"/>
      <c r="C5" s="252"/>
      <c r="D5" s="252"/>
      <c r="E5" s="253"/>
      <c r="F5" s="158">
        <v>1061</v>
      </c>
      <c r="G5" s="279">
        <v>135068100</v>
      </c>
      <c r="H5" s="280"/>
      <c r="I5" s="128">
        <f>G5/G12*100</f>
        <v>25.206425181474074</v>
      </c>
      <c r="J5" s="129">
        <v>1048</v>
      </c>
      <c r="K5" s="279">
        <v>132110500</v>
      </c>
      <c r="L5" s="280"/>
      <c r="M5" s="157">
        <f>K5/K12*100</f>
        <v>24.387126023794849</v>
      </c>
      <c r="N5" s="159"/>
      <c r="O5" s="160"/>
      <c r="P5" s="159"/>
      <c r="Q5" s="159"/>
      <c r="S5" s="113"/>
      <c r="T5" s="113"/>
      <c r="U5" s="112"/>
      <c r="V5" s="111"/>
      <c r="W5" s="111"/>
      <c r="X5" s="110"/>
    </row>
    <row r="6" spans="1:24" ht="27.95" customHeight="1">
      <c r="A6" s="251" t="s">
        <v>48</v>
      </c>
      <c r="B6" s="252"/>
      <c r="C6" s="252"/>
      <c r="D6" s="252"/>
      <c r="E6" s="253"/>
      <c r="F6" s="158">
        <v>93</v>
      </c>
      <c r="G6" s="279">
        <v>13362500</v>
      </c>
      <c r="H6" s="280"/>
      <c r="I6" s="128">
        <f>G6/G12*100</f>
        <v>2.4937113684685523</v>
      </c>
      <c r="J6" s="129">
        <v>86</v>
      </c>
      <c r="K6" s="279">
        <v>12970000</v>
      </c>
      <c r="L6" s="280"/>
      <c r="M6" s="157">
        <f>K6/K12*100</f>
        <v>2.3942156340988734</v>
      </c>
      <c r="N6" s="156"/>
      <c r="O6" s="156"/>
      <c r="P6" s="156"/>
      <c r="Q6" s="156"/>
      <c r="S6" s="113"/>
      <c r="T6" s="113"/>
      <c r="U6" s="112"/>
      <c r="V6" s="111"/>
      <c r="W6" s="111"/>
      <c r="X6" s="110"/>
    </row>
    <row r="7" spans="1:24" ht="27.95" customHeight="1">
      <c r="A7" s="251" t="s">
        <v>47</v>
      </c>
      <c r="B7" s="252"/>
      <c r="C7" s="252"/>
      <c r="D7" s="252"/>
      <c r="E7" s="253"/>
      <c r="F7" s="158">
        <v>198</v>
      </c>
      <c r="G7" s="279">
        <v>29452900</v>
      </c>
      <c r="H7" s="280"/>
      <c r="I7" s="128">
        <f>G7/G12*100</f>
        <v>5.4965037653408739</v>
      </c>
      <c r="J7" s="129">
        <v>201</v>
      </c>
      <c r="K7" s="279">
        <v>31218000</v>
      </c>
      <c r="L7" s="280"/>
      <c r="M7" s="157">
        <f>K7/K12*100</f>
        <v>5.7627312001001245</v>
      </c>
      <c r="N7" s="156"/>
      <c r="O7" s="92"/>
      <c r="P7" s="156"/>
      <c r="Q7" s="156"/>
      <c r="S7" s="113"/>
      <c r="T7" s="113"/>
      <c r="U7" s="112"/>
      <c r="V7" s="111"/>
      <c r="W7" s="111"/>
      <c r="X7" s="110"/>
    </row>
    <row r="8" spans="1:24" ht="27.95" customHeight="1">
      <c r="A8" s="251" t="s">
        <v>46</v>
      </c>
      <c r="B8" s="252"/>
      <c r="C8" s="252"/>
      <c r="D8" s="252"/>
      <c r="E8" s="253"/>
      <c r="F8" s="158">
        <v>34</v>
      </c>
      <c r="G8" s="279">
        <v>13440000</v>
      </c>
      <c r="H8" s="280"/>
      <c r="I8" s="128">
        <f>G8/G12*100</f>
        <v>2.5081744278553675</v>
      </c>
      <c r="J8" s="129">
        <v>32</v>
      </c>
      <c r="K8" s="279">
        <v>13033300</v>
      </c>
      <c r="L8" s="280"/>
      <c r="M8" s="157">
        <f>K8/K12*100</f>
        <v>2.4059005878103967</v>
      </c>
      <c r="N8" s="149"/>
      <c r="O8" s="153"/>
      <c r="P8" s="149"/>
      <c r="Q8" s="149"/>
      <c r="S8" s="113"/>
      <c r="T8" s="113"/>
      <c r="U8" s="112"/>
      <c r="V8" s="111"/>
      <c r="W8" s="111"/>
      <c r="X8" s="110"/>
    </row>
    <row r="9" spans="1:24" ht="27.95" customHeight="1">
      <c r="A9" s="251" t="s">
        <v>45</v>
      </c>
      <c r="B9" s="252"/>
      <c r="C9" s="252"/>
      <c r="D9" s="252"/>
      <c r="E9" s="253"/>
      <c r="F9" s="158">
        <v>203</v>
      </c>
      <c r="G9" s="279">
        <v>78540200</v>
      </c>
      <c r="H9" s="280"/>
      <c r="I9" s="128">
        <f>G9/G12*100</f>
        <v>14.657181636804026</v>
      </c>
      <c r="J9" s="129">
        <v>196</v>
      </c>
      <c r="K9" s="279">
        <v>76110900</v>
      </c>
      <c r="L9" s="280"/>
      <c r="M9" s="157">
        <f>K9/K12*100</f>
        <v>14.049800054382105</v>
      </c>
      <c r="N9" s="156"/>
      <c r="O9" s="92"/>
      <c r="P9" s="156"/>
      <c r="Q9" s="156"/>
      <c r="S9" s="113"/>
      <c r="T9" s="113"/>
      <c r="U9" s="112"/>
      <c r="V9" s="111"/>
      <c r="W9" s="111"/>
      <c r="X9" s="110"/>
    </row>
    <row r="10" spans="1:24" ht="27.95" customHeight="1">
      <c r="A10" s="251" t="s">
        <v>44</v>
      </c>
      <c r="B10" s="252"/>
      <c r="C10" s="252"/>
      <c r="D10" s="252"/>
      <c r="E10" s="253"/>
      <c r="F10" s="158">
        <v>14</v>
      </c>
      <c r="G10" s="279">
        <v>25300000</v>
      </c>
      <c r="H10" s="280"/>
      <c r="I10" s="128">
        <f>G10/G12*100</f>
        <v>4.7214890643408323</v>
      </c>
      <c r="J10" s="129">
        <v>15</v>
      </c>
      <c r="K10" s="279">
        <v>27125000</v>
      </c>
      <c r="L10" s="280"/>
      <c r="M10" s="157">
        <f>K10/K12*100</f>
        <v>5.0071780319916677</v>
      </c>
      <c r="N10" s="156"/>
      <c r="O10" s="92"/>
      <c r="P10" s="156"/>
      <c r="Q10" s="156"/>
      <c r="S10" s="113"/>
      <c r="T10" s="113"/>
      <c r="U10" s="112"/>
      <c r="V10" s="111"/>
      <c r="W10" s="111"/>
      <c r="X10" s="110"/>
    </row>
    <row r="11" spans="1:24" ht="27.95" customHeight="1" thickBot="1">
      <c r="A11" s="258" t="s">
        <v>43</v>
      </c>
      <c r="B11" s="259"/>
      <c r="C11" s="259"/>
      <c r="D11" s="259"/>
      <c r="E11" s="260"/>
      <c r="F11" s="155">
        <v>31</v>
      </c>
      <c r="G11" s="281">
        <v>88295000</v>
      </c>
      <c r="H11" s="282"/>
      <c r="I11" s="124">
        <f>G11/G12*100</f>
        <v>16.477623594307264</v>
      </c>
      <c r="J11" s="125">
        <v>31</v>
      </c>
      <c r="K11" s="281">
        <v>95795000</v>
      </c>
      <c r="L11" s="282"/>
      <c r="M11" s="154">
        <f>K11/K12*100</f>
        <v>17.683414546530575</v>
      </c>
      <c r="N11" s="149"/>
      <c r="O11" s="153"/>
      <c r="P11" s="149"/>
      <c r="Q11" s="149"/>
      <c r="S11" s="113"/>
      <c r="T11" s="113"/>
      <c r="U11" s="112"/>
      <c r="V11" s="111"/>
      <c r="W11" s="111"/>
      <c r="X11" s="110"/>
    </row>
    <row r="12" spans="1:24" ht="27.95" customHeight="1" thickTop="1">
      <c r="A12" s="261" t="s">
        <v>4</v>
      </c>
      <c r="B12" s="262"/>
      <c r="C12" s="262"/>
      <c r="D12" s="262"/>
      <c r="E12" s="263"/>
      <c r="F12" s="152">
        <f>SUM(F3:F11)</f>
        <v>4694</v>
      </c>
      <c r="G12" s="283">
        <f>SUM(G3:G11)</f>
        <v>535847900</v>
      </c>
      <c r="H12" s="284"/>
      <c r="I12" s="120">
        <f>SUM(I3:I11)</f>
        <v>100</v>
      </c>
      <c r="J12" s="152">
        <f>SUM(J3:J11)</f>
        <v>4688</v>
      </c>
      <c r="K12" s="283">
        <f>SUM(K3:L11)</f>
        <v>541722300</v>
      </c>
      <c r="L12" s="284"/>
      <c r="M12" s="151">
        <f>SUM(M3:M11)</f>
        <v>100</v>
      </c>
      <c r="N12" s="149"/>
      <c r="O12" s="150"/>
      <c r="P12" s="149"/>
      <c r="Q12" s="149"/>
      <c r="S12" s="113"/>
      <c r="T12" s="113"/>
      <c r="U12" s="112"/>
      <c r="V12" s="111"/>
      <c r="W12" s="111"/>
      <c r="X12" s="110"/>
    </row>
    <row r="13" spans="1:24" ht="13.5" customHeight="1">
      <c r="A13" s="288"/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149"/>
      <c r="O13" s="150"/>
      <c r="P13" s="149"/>
      <c r="Q13" s="149"/>
      <c r="S13" s="113"/>
      <c r="T13" s="113"/>
      <c r="U13" s="112"/>
      <c r="V13" s="111"/>
      <c r="W13" s="111"/>
      <c r="X13" s="110"/>
    </row>
    <row r="14" spans="1:24" ht="24.75" customHeight="1">
      <c r="A14" s="286"/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S14" s="113"/>
      <c r="T14" s="113"/>
      <c r="U14" s="112"/>
      <c r="V14" s="111"/>
      <c r="W14" s="111"/>
      <c r="X14" s="110"/>
    </row>
    <row r="15" spans="1:24" ht="22.5" customHeight="1">
      <c r="A15" s="91" t="s">
        <v>176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</row>
    <row r="16" spans="1:24" ht="12.75" customHeight="1">
      <c r="A16" s="91"/>
      <c r="B16" s="91"/>
      <c r="C16" s="91"/>
      <c r="D16" s="91"/>
      <c r="E16" s="91"/>
      <c r="F16" s="91"/>
      <c r="G16" s="91"/>
      <c r="H16" s="91"/>
      <c r="I16" s="91"/>
      <c r="J16" s="180" t="s">
        <v>175</v>
      </c>
      <c r="K16" s="180"/>
      <c r="L16" s="180"/>
      <c r="M16" s="180"/>
      <c r="N16" s="180"/>
      <c r="O16" s="28"/>
      <c r="P16" s="91"/>
      <c r="Q16" s="91"/>
    </row>
    <row r="17" spans="1:17" ht="28.5" customHeight="1">
      <c r="A17" s="295"/>
      <c r="B17" s="295"/>
      <c r="C17" s="295"/>
      <c r="D17" s="295"/>
      <c r="E17" s="295"/>
      <c r="F17" s="292" t="s">
        <v>174</v>
      </c>
      <c r="G17" s="293"/>
      <c r="H17" s="294"/>
      <c r="I17" s="292" t="s">
        <v>173</v>
      </c>
      <c r="J17" s="293"/>
      <c r="K17" s="294"/>
      <c r="L17" s="292" t="s">
        <v>172</v>
      </c>
      <c r="M17" s="293"/>
      <c r="N17" s="294"/>
      <c r="O17" s="28"/>
      <c r="P17" s="91"/>
      <c r="Q17" s="91"/>
    </row>
    <row r="18" spans="1:17" ht="24" customHeight="1">
      <c r="A18" s="285" t="s">
        <v>55</v>
      </c>
      <c r="B18" s="285"/>
      <c r="C18" s="285"/>
      <c r="D18" s="285"/>
      <c r="E18" s="285"/>
      <c r="F18" s="289">
        <v>1958</v>
      </c>
      <c r="G18" s="290"/>
      <c r="H18" s="291"/>
      <c r="I18" s="289">
        <v>1545773900</v>
      </c>
      <c r="J18" s="290"/>
      <c r="K18" s="291"/>
      <c r="L18" s="289">
        <f>I18/F18</f>
        <v>789465.73033707868</v>
      </c>
      <c r="M18" s="290"/>
      <c r="N18" s="291"/>
      <c r="O18" s="93"/>
      <c r="P18" s="91"/>
      <c r="Q18" s="91"/>
    </row>
    <row r="19" spans="1:17" ht="24" customHeight="1">
      <c r="A19" s="285" t="s">
        <v>61</v>
      </c>
      <c r="B19" s="285"/>
      <c r="C19" s="285"/>
      <c r="D19" s="285"/>
      <c r="E19" s="285"/>
      <c r="F19" s="289">
        <v>1995</v>
      </c>
      <c r="G19" s="290"/>
      <c r="H19" s="291"/>
      <c r="I19" s="289">
        <v>1461604000</v>
      </c>
      <c r="J19" s="290"/>
      <c r="K19" s="291"/>
      <c r="L19" s="289">
        <f>I19/F19</f>
        <v>732633.58395989973</v>
      </c>
      <c r="M19" s="290"/>
      <c r="N19" s="291"/>
      <c r="O19" s="93"/>
      <c r="P19" s="91"/>
      <c r="Q19" s="91"/>
    </row>
    <row r="20" spans="1:17" ht="24" customHeight="1">
      <c r="A20" s="285" t="s">
        <v>60</v>
      </c>
      <c r="B20" s="285"/>
      <c r="C20" s="285"/>
      <c r="D20" s="285"/>
      <c r="E20" s="285"/>
      <c r="F20" s="289">
        <v>2024</v>
      </c>
      <c r="G20" s="290"/>
      <c r="H20" s="291"/>
      <c r="I20" s="289">
        <v>1459975100</v>
      </c>
      <c r="J20" s="290"/>
      <c r="K20" s="291"/>
      <c r="L20" s="289">
        <f>I20/F20</f>
        <v>721331.57114624511</v>
      </c>
      <c r="M20" s="290"/>
      <c r="N20" s="291"/>
      <c r="O20" s="93"/>
      <c r="P20" s="91"/>
      <c r="Q20" s="91"/>
    </row>
    <row r="21" spans="1:17" ht="24" customHeight="1">
      <c r="A21" s="285" t="s">
        <v>59</v>
      </c>
      <c r="B21" s="285"/>
      <c r="C21" s="285"/>
      <c r="D21" s="285"/>
      <c r="E21" s="285"/>
      <c r="F21" s="289">
        <v>2156</v>
      </c>
      <c r="G21" s="290"/>
      <c r="H21" s="291"/>
      <c r="I21" s="289">
        <v>1475275500</v>
      </c>
      <c r="J21" s="290"/>
      <c r="K21" s="291"/>
      <c r="L21" s="289">
        <f>I21/F21</f>
        <v>684265.0742115028</v>
      </c>
      <c r="M21" s="290"/>
      <c r="N21" s="291"/>
      <c r="O21" s="93"/>
      <c r="P21" s="91"/>
      <c r="Q21" s="91"/>
    </row>
    <row r="22" spans="1:17" ht="24" customHeight="1">
      <c r="A22" s="285" t="s">
        <v>154</v>
      </c>
      <c r="B22" s="285"/>
      <c r="C22" s="285"/>
      <c r="D22" s="285"/>
      <c r="E22" s="285"/>
      <c r="F22" s="289">
        <v>2166</v>
      </c>
      <c r="G22" s="290"/>
      <c r="H22" s="291"/>
      <c r="I22" s="289">
        <v>1495632000</v>
      </c>
      <c r="J22" s="290"/>
      <c r="K22" s="291"/>
      <c r="L22" s="289">
        <f>I22/F22</f>
        <v>690504.15512465371</v>
      </c>
      <c r="M22" s="290"/>
      <c r="N22" s="291"/>
      <c r="O22" s="93"/>
      <c r="P22" s="91"/>
      <c r="Q22" s="91"/>
    </row>
    <row r="23" spans="1:17" ht="27.95" customHeight="1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1"/>
      <c r="O23" s="91"/>
      <c r="P23" s="91"/>
      <c r="Q23" s="91"/>
    </row>
    <row r="24" spans="1:17" ht="27.95" customHeight="1">
      <c r="A24" s="91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</row>
    <row r="25" spans="1:17" ht="27.95" customHeight="1">
      <c r="A25" s="91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</row>
    <row r="26" spans="1:17" ht="27.95" customHeight="1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</row>
    <row r="27" spans="1:17" ht="27.95" customHeight="1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</row>
    <row r="28" spans="1:17" ht="27.95" customHeight="1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</row>
    <row r="29" spans="1:17" ht="27.95" customHeight="1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</row>
    <row r="30" spans="1:17" ht="27.95" customHeight="1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</row>
    <row r="31" spans="1:17" ht="13.5" customHeight="1">
      <c r="A31" s="278"/>
      <c r="B31" s="278"/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</row>
    <row r="32" spans="1:17" ht="13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3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</sheetData>
  <sheetProtection selectLockedCells="1"/>
  <mergeCells count="66">
    <mergeCell ref="I22:K22"/>
    <mergeCell ref="L17:N17"/>
    <mergeCell ref="L18:N18"/>
    <mergeCell ref="L19:N19"/>
    <mergeCell ref="L20:N20"/>
    <mergeCell ref="L21:N21"/>
    <mergeCell ref="L22:N22"/>
    <mergeCell ref="I17:K17"/>
    <mergeCell ref="I18:K18"/>
    <mergeCell ref="I19:K19"/>
    <mergeCell ref="A22:E22"/>
    <mergeCell ref="F17:H17"/>
    <mergeCell ref="F18:H18"/>
    <mergeCell ref="F19:H19"/>
    <mergeCell ref="F20:H20"/>
    <mergeCell ref="F21:H21"/>
    <mergeCell ref="F22:H22"/>
    <mergeCell ref="A17:E17"/>
    <mergeCell ref="A18:E18"/>
    <mergeCell ref="A19:E19"/>
    <mergeCell ref="A20:E20"/>
    <mergeCell ref="A21:E21"/>
    <mergeCell ref="A11:E11"/>
    <mergeCell ref="A14:M14"/>
    <mergeCell ref="A13:M13"/>
    <mergeCell ref="J16:N16"/>
    <mergeCell ref="G12:H12"/>
    <mergeCell ref="I20:K20"/>
    <mergeCell ref="I21:K21"/>
    <mergeCell ref="A1:E1"/>
    <mergeCell ref="S2:U2"/>
    <mergeCell ref="V2:X2"/>
    <mergeCell ref="K11:L11"/>
    <mergeCell ref="A12:E12"/>
    <mergeCell ref="K12:L12"/>
    <mergeCell ref="A3:E3"/>
    <mergeCell ref="G3:H3"/>
    <mergeCell ref="A4:E4"/>
    <mergeCell ref="G4:H4"/>
    <mergeCell ref="K4:L4"/>
    <mergeCell ref="A5:E5"/>
    <mergeCell ref="K5:L5"/>
    <mergeCell ref="G2:H2"/>
    <mergeCell ref="K2:L2"/>
    <mergeCell ref="K10:L10"/>
    <mergeCell ref="G5:H5"/>
    <mergeCell ref="G6:H6"/>
    <mergeCell ref="K3:L3"/>
    <mergeCell ref="G10:H10"/>
    <mergeCell ref="G7:H7"/>
    <mergeCell ref="F1:I1"/>
    <mergeCell ref="A31:Q31"/>
    <mergeCell ref="A7:E7"/>
    <mergeCell ref="A9:E9"/>
    <mergeCell ref="K9:L9"/>
    <mergeCell ref="G9:H9"/>
    <mergeCell ref="G8:H8"/>
    <mergeCell ref="K7:L7"/>
    <mergeCell ref="A8:E8"/>
    <mergeCell ref="K8:L8"/>
    <mergeCell ref="G11:H11"/>
    <mergeCell ref="A6:E6"/>
    <mergeCell ref="A10:E10"/>
    <mergeCell ref="K6:L6"/>
    <mergeCell ref="J1:M1"/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firstPageNumber="25" orientation="portrait" useFirstPageNumber="1" r:id="rId1"/>
  <headerFooter>
    <oddFooter>&amp;C&amp;"ＭＳ 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showGridLines="0" topLeftCell="A12" zoomScale="115" zoomScaleNormal="115" workbookViewId="0">
      <selection activeCell="A22" sqref="A22"/>
    </sheetView>
  </sheetViews>
  <sheetFormatPr defaultRowHeight="13.5"/>
  <cols>
    <col min="1" max="3" width="1.75" customWidth="1"/>
    <col min="4" max="6" width="5.875" customWidth="1"/>
    <col min="7" max="15" width="5.625" customWidth="1"/>
    <col min="16" max="16" width="10.625" customWidth="1"/>
    <col min="17" max="17" width="6.75" customWidth="1"/>
  </cols>
  <sheetData>
    <row r="1" spans="1:23" ht="17.25">
      <c r="A1" s="202" t="s">
        <v>74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5"/>
      <c r="R1" s="2"/>
    </row>
    <row r="2" spans="1:2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2"/>
    </row>
    <row r="3" spans="1:23" ht="18.75" customHeight="1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35"/>
      <c r="R3" s="2"/>
      <c r="S3" s="2"/>
      <c r="T3" s="2"/>
      <c r="U3" s="2"/>
      <c r="V3" s="2"/>
      <c r="W3" s="2"/>
    </row>
    <row r="4" spans="1:2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80" t="s">
        <v>73</v>
      </c>
      <c r="Q4" s="180"/>
      <c r="R4" s="2"/>
      <c r="S4" s="2"/>
      <c r="T4" s="2"/>
      <c r="U4" s="2"/>
      <c r="V4" s="2"/>
      <c r="W4" s="2"/>
    </row>
    <row r="5" spans="1:23" ht="25.5" customHeight="1">
      <c r="A5" s="319" t="s">
        <v>0</v>
      </c>
      <c r="B5" s="320"/>
      <c r="C5" s="321"/>
      <c r="D5" s="319" t="s">
        <v>1</v>
      </c>
      <c r="E5" s="320"/>
      <c r="F5" s="321"/>
      <c r="G5" s="362" t="s">
        <v>72</v>
      </c>
      <c r="H5" s="363"/>
      <c r="I5" s="363"/>
      <c r="J5" s="363"/>
      <c r="K5" s="363"/>
      <c r="L5" s="363"/>
      <c r="M5" s="363"/>
      <c r="N5" s="363"/>
      <c r="O5" s="364"/>
      <c r="P5" s="319" t="s">
        <v>2</v>
      </c>
      <c r="Q5" s="321"/>
      <c r="R5" s="2"/>
      <c r="S5" s="2"/>
      <c r="T5" s="2"/>
      <c r="U5" s="2"/>
      <c r="V5" s="2"/>
      <c r="W5" s="2"/>
    </row>
    <row r="6" spans="1:23" ht="25.5" customHeight="1">
      <c r="A6" s="325"/>
      <c r="B6" s="326"/>
      <c r="C6" s="327"/>
      <c r="D6" s="325"/>
      <c r="E6" s="326"/>
      <c r="F6" s="327"/>
      <c r="G6" s="338" t="s">
        <v>11</v>
      </c>
      <c r="H6" s="339"/>
      <c r="I6" s="339"/>
      <c r="J6" s="338" t="s">
        <v>12</v>
      </c>
      <c r="K6" s="339"/>
      <c r="L6" s="365"/>
      <c r="M6" s="328" t="s">
        <v>10</v>
      </c>
      <c r="N6" s="293"/>
      <c r="O6" s="294"/>
      <c r="P6" s="325"/>
      <c r="Q6" s="327"/>
      <c r="R6" s="2"/>
      <c r="S6" s="2"/>
      <c r="T6" s="2"/>
      <c r="U6" s="2"/>
      <c r="V6" s="2"/>
      <c r="W6" s="2"/>
    </row>
    <row r="7" spans="1:23" ht="25.5" customHeight="1">
      <c r="A7" s="319" t="s">
        <v>145</v>
      </c>
      <c r="B7" s="320"/>
      <c r="C7" s="321"/>
      <c r="D7" s="328" t="s">
        <v>29</v>
      </c>
      <c r="E7" s="293"/>
      <c r="F7" s="294"/>
      <c r="G7" s="316">
        <v>56071</v>
      </c>
      <c r="H7" s="317"/>
      <c r="I7" s="318"/>
      <c r="J7" s="316">
        <v>60079</v>
      </c>
      <c r="K7" s="317"/>
      <c r="L7" s="318"/>
      <c r="M7" s="313">
        <v>2588</v>
      </c>
      <c r="N7" s="315"/>
      <c r="O7" s="314"/>
      <c r="P7" s="313">
        <v>75937</v>
      </c>
      <c r="Q7" s="314"/>
      <c r="R7" s="2"/>
      <c r="S7" s="2"/>
      <c r="T7" s="2"/>
      <c r="U7" s="2"/>
      <c r="V7" s="2"/>
      <c r="W7" s="2"/>
    </row>
    <row r="8" spans="1:23" ht="25.5" customHeight="1">
      <c r="A8" s="322"/>
      <c r="B8" s="323"/>
      <c r="C8" s="324"/>
      <c r="D8" s="328" t="s">
        <v>17</v>
      </c>
      <c r="E8" s="293"/>
      <c r="F8" s="294"/>
      <c r="G8" s="316">
        <v>292938087500</v>
      </c>
      <c r="H8" s="317"/>
      <c r="I8" s="318"/>
      <c r="J8" s="316">
        <v>365887343750</v>
      </c>
      <c r="K8" s="317"/>
      <c r="L8" s="318"/>
      <c r="M8" s="313">
        <v>147004237500</v>
      </c>
      <c r="N8" s="315"/>
      <c r="O8" s="314"/>
      <c r="P8" s="313">
        <f>SUM(G8:M8)</f>
        <v>805829668750</v>
      </c>
      <c r="Q8" s="314"/>
      <c r="R8" s="2"/>
      <c r="S8" s="2"/>
      <c r="T8" s="2"/>
      <c r="U8" s="2"/>
      <c r="V8" s="2"/>
      <c r="W8" s="2"/>
    </row>
    <row r="9" spans="1:23" ht="25.5" customHeight="1">
      <c r="A9" s="325"/>
      <c r="B9" s="326"/>
      <c r="C9" s="327"/>
      <c r="D9" s="328" t="s">
        <v>71</v>
      </c>
      <c r="E9" s="293"/>
      <c r="F9" s="294"/>
      <c r="G9" s="316">
        <v>4687009400</v>
      </c>
      <c r="H9" s="317"/>
      <c r="I9" s="318"/>
      <c r="J9" s="316">
        <v>5854197500</v>
      </c>
      <c r="K9" s="317"/>
      <c r="L9" s="318"/>
      <c r="M9" s="313">
        <v>2352067800</v>
      </c>
      <c r="N9" s="315"/>
      <c r="O9" s="314"/>
      <c r="P9" s="313">
        <f>SUM(G9:M9)</f>
        <v>12893274700</v>
      </c>
      <c r="Q9" s="314"/>
      <c r="R9" s="2"/>
      <c r="S9" s="2"/>
      <c r="T9" s="2"/>
      <c r="U9" s="2"/>
      <c r="V9" s="2"/>
      <c r="W9" s="2"/>
    </row>
    <row r="10" spans="1:23" ht="25.5" customHeight="1">
      <c r="A10" s="319" t="s">
        <v>147</v>
      </c>
      <c r="B10" s="320"/>
      <c r="C10" s="321"/>
      <c r="D10" s="328" t="s">
        <v>29</v>
      </c>
      <c r="E10" s="293"/>
      <c r="F10" s="294"/>
      <c r="G10" s="316">
        <v>56140</v>
      </c>
      <c r="H10" s="317"/>
      <c r="I10" s="318"/>
      <c r="J10" s="316">
        <v>60132</v>
      </c>
      <c r="K10" s="317"/>
      <c r="L10" s="318"/>
      <c r="M10" s="313">
        <v>2688</v>
      </c>
      <c r="N10" s="315"/>
      <c r="O10" s="314"/>
      <c r="P10" s="313">
        <v>75799</v>
      </c>
      <c r="Q10" s="314"/>
      <c r="R10" s="2"/>
      <c r="S10" s="2"/>
      <c r="T10" s="2"/>
      <c r="U10" s="2"/>
      <c r="V10" s="2"/>
      <c r="W10" s="2"/>
    </row>
    <row r="11" spans="1:23" ht="25.5" customHeight="1">
      <c r="A11" s="322"/>
      <c r="B11" s="323"/>
      <c r="C11" s="324"/>
      <c r="D11" s="328" t="s">
        <v>17</v>
      </c>
      <c r="E11" s="293"/>
      <c r="F11" s="294"/>
      <c r="G11" s="316">
        <v>291038350000</v>
      </c>
      <c r="H11" s="317"/>
      <c r="I11" s="318"/>
      <c r="J11" s="316">
        <v>372450400000</v>
      </c>
      <c r="K11" s="317"/>
      <c r="L11" s="318"/>
      <c r="M11" s="313">
        <v>172806531250</v>
      </c>
      <c r="N11" s="315"/>
      <c r="O11" s="314"/>
      <c r="P11" s="313">
        <f>SUM(G11:M11)</f>
        <v>836295281250</v>
      </c>
      <c r="Q11" s="314"/>
      <c r="R11" s="2"/>
      <c r="S11" s="2"/>
      <c r="T11" s="2"/>
      <c r="U11" s="2"/>
      <c r="V11" s="2"/>
      <c r="W11" s="2"/>
    </row>
    <row r="12" spans="1:23" ht="25.5" customHeight="1">
      <c r="A12" s="325"/>
      <c r="B12" s="326"/>
      <c r="C12" s="327"/>
      <c r="D12" s="328" t="s">
        <v>71</v>
      </c>
      <c r="E12" s="293"/>
      <c r="F12" s="294"/>
      <c r="G12" s="316">
        <v>4656613600</v>
      </c>
      <c r="H12" s="317"/>
      <c r="I12" s="318"/>
      <c r="J12" s="316">
        <v>5959206400</v>
      </c>
      <c r="K12" s="317"/>
      <c r="L12" s="318"/>
      <c r="M12" s="313">
        <v>2764904500</v>
      </c>
      <c r="N12" s="315"/>
      <c r="O12" s="314"/>
      <c r="P12" s="313">
        <f>SUM(G12:M12)</f>
        <v>13380724500</v>
      </c>
      <c r="Q12" s="314"/>
      <c r="R12" s="2"/>
      <c r="S12" s="2"/>
      <c r="T12" s="2"/>
      <c r="U12" s="2"/>
      <c r="V12" s="2"/>
      <c r="W12" s="2"/>
    </row>
    <row r="13" spans="1:23" ht="25.5" customHeight="1">
      <c r="A13" s="319" t="s">
        <v>149</v>
      </c>
      <c r="B13" s="320"/>
      <c r="C13" s="321"/>
      <c r="D13" s="328" t="s">
        <v>29</v>
      </c>
      <c r="E13" s="293"/>
      <c r="F13" s="294"/>
      <c r="G13" s="316">
        <v>56386</v>
      </c>
      <c r="H13" s="317"/>
      <c r="I13" s="318"/>
      <c r="J13" s="316">
        <v>60273</v>
      </c>
      <c r="K13" s="317"/>
      <c r="L13" s="318"/>
      <c r="M13" s="313">
        <v>2705</v>
      </c>
      <c r="N13" s="315"/>
      <c r="O13" s="314"/>
      <c r="P13" s="313">
        <v>75927</v>
      </c>
      <c r="Q13" s="314"/>
      <c r="R13" s="2"/>
      <c r="S13" s="2"/>
      <c r="T13" s="2"/>
      <c r="U13" s="2"/>
      <c r="V13" s="2"/>
      <c r="W13" s="2"/>
    </row>
    <row r="14" spans="1:23" ht="25.5" customHeight="1">
      <c r="A14" s="322"/>
      <c r="B14" s="323"/>
      <c r="C14" s="324"/>
      <c r="D14" s="328" t="s">
        <v>17</v>
      </c>
      <c r="E14" s="293"/>
      <c r="F14" s="294"/>
      <c r="G14" s="316">
        <v>291011593750</v>
      </c>
      <c r="H14" s="317"/>
      <c r="I14" s="318"/>
      <c r="J14" s="316">
        <v>379342781250</v>
      </c>
      <c r="K14" s="317"/>
      <c r="L14" s="318"/>
      <c r="M14" s="313">
        <v>171061256250</v>
      </c>
      <c r="N14" s="315"/>
      <c r="O14" s="314"/>
      <c r="P14" s="313">
        <f>SUM(G14:M14)</f>
        <v>841415631250</v>
      </c>
      <c r="Q14" s="314"/>
      <c r="R14" s="2"/>
      <c r="S14" s="2"/>
      <c r="T14" s="2"/>
      <c r="U14" s="2"/>
      <c r="V14" s="2"/>
      <c r="W14" s="2"/>
    </row>
    <row r="15" spans="1:23" ht="25.5" customHeight="1">
      <c r="A15" s="325"/>
      <c r="B15" s="326"/>
      <c r="C15" s="327"/>
      <c r="D15" s="328" t="s">
        <v>71</v>
      </c>
      <c r="E15" s="293"/>
      <c r="F15" s="294"/>
      <c r="G15" s="316">
        <v>4656185500</v>
      </c>
      <c r="H15" s="317"/>
      <c r="I15" s="318"/>
      <c r="J15" s="316">
        <v>6069484500</v>
      </c>
      <c r="K15" s="317"/>
      <c r="L15" s="318"/>
      <c r="M15" s="313">
        <v>2736980100</v>
      </c>
      <c r="N15" s="315"/>
      <c r="O15" s="314"/>
      <c r="P15" s="313">
        <f>SUM(G15:M15)</f>
        <v>13462650100</v>
      </c>
      <c r="Q15" s="314"/>
      <c r="R15" s="2"/>
      <c r="S15" s="2"/>
      <c r="T15" s="2"/>
      <c r="U15" s="2"/>
      <c r="V15" s="2"/>
      <c r="W15" s="2"/>
    </row>
    <row r="16" spans="1:23" ht="25.5" customHeight="1">
      <c r="A16" s="329" t="s">
        <v>151</v>
      </c>
      <c r="B16" s="330"/>
      <c r="C16" s="331"/>
      <c r="D16" s="328" t="s">
        <v>29</v>
      </c>
      <c r="E16" s="293"/>
      <c r="F16" s="294"/>
      <c r="G16" s="316">
        <v>56556</v>
      </c>
      <c r="H16" s="317"/>
      <c r="I16" s="318"/>
      <c r="J16" s="316">
        <v>60431</v>
      </c>
      <c r="K16" s="317"/>
      <c r="L16" s="318"/>
      <c r="M16" s="313">
        <v>2888</v>
      </c>
      <c r="N16" s="315"/>
      <c r="O16" s="314"/>
      <c r="P16" s="313">
        <v>76159</v>
      </c>
      <c r="Q16" s="314"/>
      <c r="R16" s="2"/>
      <c r="S16" s="2"/>
      <c r="T16" s="2"/>
      <c r="U16" s="2"/>
      <c r="V16" s="2"/>
      <c r="W16" s="2"/>
    </row>
    <row r="17" spans="1:23" ht="25.5" customHeight="1">
      <c r="A17" s="332"/>
      <c r="B17" s="333"/>
      <c r="C17" s="334"/>
      <c r="D17" s="328" t="s">
        <v>17</v>
      </c>
      <c r="E17" s="293"/>
      <c r="F17" s="294"/>
      <c r="G17" s="316">
        <v>288637843750</v>
      </c>
      <c r="H17" s="317"/>
      <c r="I17" s="318"/>
      <c r="J17" s="316">
        <v>371344212500</v>
      </c>
      <c r="K17" s="317"/>
      <c r="L17" s="318"/>
      <c r="M17" s="313">
        <v>171379806250</v>
      </c>
      <c r="N17" s="315"/>
      <c r="O17" s="314"/>
      <c r="P17" s="313">
        <f>SUM(G17:M17)</f>
        <v>831361862500</v>
      </c>
      <c r="Q17" s="314"/>
      <c r="R17" s="2"/>
      <c r="S17" s="2"/>
      <c r="T17" s="2"/>
      <c r="U17" s="2"/>
      <c r="V17" s="2"/>
      <c r="W17" s="2"/>
    </row>
    <row r="18" spans="1:23" ht="25.5" customHeight="1">
      <c r="A18" s="335"/>
      <c r="B18" s="336"/>
      <c r="C18" s="337"/>
      <c r="D18" s="328" t="s">
        <v>71</v>
      </c>
      <c r="E18" s="293"/>
      <c r="F18" s="294"/>
      <c r="G18" s="316">
        <v>4618205500</v>
      </c>
      <c r="H18" s="317"/>
      <c r="I18" s="318"/>
      <c r="J18" s="316">
        <v>5941507400</v>
      </c>
      <c r="K18" s="317"/>
      <c r="L18" s="318"/>
      <c r="M18" s="313">
        <v>2742076900</v>
      </c>
      <c r="N18" s="315"/>
      <c r="O18" s="314"/>
      <c r="P18" s="313">
        <f>SUM(G18:M18)</f>
        <v>13301789800</v>
      </c>
      <c r="Q18" s="314"/>
      <c r="R18" s="2"/>
      <c r="S18" s="2"/>
      <c r="T18" s="2"/>
      <c r="U18" s="2"/>
      <c r="V18" s="2"/>
      <c r="W18" s="2"/>
    </row>
    <row r="19" spans="1:23" ht="25.5" customHeight="1">
      <c r="A19" s="329" t="s">
        <v>14</v>
      </c>
      <c r="B19" s="330"/>
      <c r="C19" s="331"/>
      <c r="D19" s="328" t="s">
        <v>29</v>
      </c>
      <c r="E19" s="293"/>
      <c r="F19" s="294"/>
      <c r="G19" s="316">
        <v>56786</v>
      </c>
      <c r="H19" s="317"/>
      <c r="I19" s="318"/>
      <c r="J19" s="316">
        <v>60585</v>
      </c>
      <c r="K19" s="317"/>
      <c r="L19" s="318"/>
      <c r="M19" s="313">
        <v>2930</v>
      </c>
      <c r="N19" s="315"/>
      <c r="O19" s="314"/>
      <c r="P19" s="313">
        <v>76269</v>
      </c>
      <c r="Q19" s="314"/>
      <c r="R19" s="2"/>
      <c r="S19" s="2"/>
      <c r="T19" s="2"/>
      <c r="U19" s="2"/>
      <c r="V19" s="2"/>
      <c r="W19" s="2"/>
    </row>
    <row r="20" spans="1:23" ht="25.5" customHeight="1">
      <c r="A20" s="332"/>
      <c r="B20" s="333"/>
      <c r="C20" s="334"/>
      <c r="D20" s="328" t="s">
        <v>17</v>
      </c>
      <c r="E20" s="293"/>
      <c r="F20" s="294"/>
      <c r="G20" s="316">
        <v>290556450000</v>
      </c>
      <c r="H20" s="317"/>
      <c r="I20" s="318"/>
      <c r="J20" s="316">
        <v>379058125000</v>
      </c>
      <c r="K20" s="317"/>
      <c r="L20" s="318"/>
      <c r="M20" s="313">
        <v>173883737500</v>
      </c>
      <c r="N20" s="315"/>
      <c r="O20" s="314"/>
      <c r="P20" s="313">
        <f>SUM(G20:M20)</f>
        <v>843498312500</v>
      </c>
      <c r="Q20" s="314"/>
      <c r="R20" s="2"/>
      <c r="S20" s="2"/>
      <c r="T20" s="2"/>
      <c r="U20" s="2"/>
      <c r="V20" s="2"/>
      <c r="W20" s="2"/>
    </row>
    <row r="21" spans="1:23" ht="25.5" customHeight="1">
      <c r="A21" s="335"/>
      <c r="B21" s="336"/>
      <c r="C21" s="337"/>
      <c r="D21" s="328" t="s">
        <v>71</v>
      </c>
      <c r="E21" s="293"/>
      <c r="F21" s="294"/>
      <c r="G21" s="316">
        <v>4648903200</v>
      </c>
      <c r="H21" s="317"/>
      <c r="I21" s="318"/>
      <c r="J21" s="316">
        <v>6064930000</v>
      </c>
      <c r="K21" s="317"/>
      <c r="L21" s="318"/>
      <c r="M21" s="313">
        <v>2782139800</v>
      </c>
      <c r="N21" s="315"/>
      <c r="O21" s="314"/>
      <c r="P21" s="313">
        <f>SUM(G21:M21)</f>
        <v>13495973000</v>
      </c>
      <c r="Q21" s="314"/>
      <c r="R21" s="2"/>
      <c r="S21" s="2"/>
      <c r="T21" s="2"/>
      <c r="U21" s="2"/>
      <c r="V21" s="2"/>
      <c r="W21" s="2"/>
    </row>
    <row r="22" spans="1:23" ht="37.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30" customHeight="1">
      <c r="A23" s="340" t="s">
        <v>70</v>
      </c>
      <c r="B23" s="340"/>
      <c r="C23" s="340"/>
      <c r="D23" s="340"/>
      <c r="E23" s="340"/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04"/>
      <c r="Q23" s="304"/>
      <c r="R23" s="2"/>
      <c r="S23" s="2"/>
      <c r="T23" s="2"/>
      <c r="U23" s="2"/>
      <c r="V23" s="2"/>
      <c r="W23" s="2"/>
    </row>
    <row r="24" spans="1:23" ht="13.5" customHeight="1">
      <c r="A24" s="34"/>
      <c r="B24" s="34"/>
      <c r="C24" s="34"/>
      <c r="D24" s="34"/>
      <c r="E24" s="34"/>
      <c r="F24" s="34"/>
      <c r="G24" s="33"/>
      <c r="H24" s="33"/>
      <c r="I24" s="33"/>
      <c r="J24" s="33"/>
      <c r="K24" s="33"/>
      <c r="L24" s="33"/>
      <c r="M24" s="33"/>
      <c r="N24" s="33"/>
      <c r="O24" s="33"/>
      <c r="P24" s="305" t="s">
        <v>69</v>
      </c>
      <c r="Q24" s="305"/>
      <c r="R24" s="2"/>
      <c r="S24" s="2"/>
      <c r="T24" s="2"/>
      <c r="U24" s="2"/>
      <c r="V24" s="2"/>
      <c r="W24" s="2"/>
    </row>
    <row r="25" spans="1:23" ht="25.5" customHeight="1">
      <c r="A25" s="341" t="s">
        <v>1</v>
      </c>
      <c r="B25" s="342"/>
      <c r="C25" s="342"/>
      <c r="D25" s="342"/>
      <c r="E25" s="342"/>
      <c r="F25" s="343"/>
      <c r="G25" s="310" t="s">
        <v>68</v>
      </c>
      <c r="H25" s="311"/>
      <c r="I25" s="311"/>
      <c r="J25" s="312"/>
      <c r="K25" s="310" t="s">
        <v>67</v>
      </c>
      <c r="L25" s="311"/>
      <c r="M25" s="311"/>
      <c r="N25" s="312"/>
      <c r="O25" s="307" t="s">
        <v>2</v>
      </c>
      <c r="P25" s="308"/>
      <c r="Q25" s="309"/>
      <c r="R25" s="2"/>
      <c r="S25" s="2"/>
      <c r="T25" s="2"/>
      <c r="U25" s="2"/>
      <c r="V25" s="2"/>
      <c r="W25" s="2"/>
    </row>
    <row r="26" spans="1:23" ht="25.5" customHeight="1">
      <c r="A26" s="344"/>
      <c r="B26" s="345"/>
      <c r="C26" s="345"/>
      <c r="D26" s="345"/>
      <c r="E26" s="345"/>
      <c r="F26" s="346"/>
      <c r="G26" s="299" t="s">
        <v>9</v>
      </c>
      <c r="H26" s="300"/>
      <c r="I26" s="303"/>
      <c r="J26" s="8" t="s">
        <v>66</v>
      </c>
      <c r="K26" s="299" t="s">
        <v>9</v>
      </c>
      <c r="L26" s="300"/>
      <c r="M26" s="303"/>
      <c r="N26" s="32" t="s">
        <v>66</v>
      </c>
      <c r="O26" s="299" t="s">
        <v>9</v>
      </c>
      <c r="P26" s="300"/>
      <c r="Q26" s="8" t="s">
        <v>66</v>
      </c>
      <c r="R26" s="2"/>
      <c r="S26" s="2"/>
      <c r="T26" s="2"/>
      <c r="U26" s="2"/>
      <c r="V26" s="2"/>
      <c r="W26" s="2"/>
    </row>
    <row r="27" spans="1:23" ht="25.5" customHeight="1">
      <c r="A27" s="347" t="s">
        <v>65</v>
      </c>
      <c r="B27" s="348"/>
      <c r="C27" s="349"/>
      <c r="D27" s="356" t="s">
        <v>11</v>
      </c>
      <c r="E27" s="357"/>
      <c r="F27" s="358"/>
      <c r="G27" s="301">
        <v>184927846912</v>
      </c>
      <c r="H27" s="306"/>
      <c r="I27" s="302"/>
      <c r="J27" s="31">
        <f>ROUND(G27/O27*100,3)</f>
        <v>63.646000000000001</v>
      </c>
      <c r="K27" s="301">
        <v>105628603088</v>
      </c>
      <c r="L27" s="306"/>
      <c r="M27" s="302"/>
      <c r="N27" s="30">
        <f t="shared" ref="N27:N32" si="0">ROUND(K27/O27*100,3)</f>
        <v>36.353999999999999</v>
      </c>
      <c r="O27" s="301">
        <f>SUM(G27,K27)</f>
        <v>290556450000</v>
      </c>
      <c r="P27" s="302"/>
      <c r="Q27" s="30">
        <f t="shared" ref="Q27:Q32" si="1">SUM(J27,N27)</f>
        <v>100</v>
      </c>
      <c r="R27" s="2"/>
      <c r="S27" s="2"/>
      <c r="T27" s="2"/>
      <c r="U27" s="2"/>
      <c r="V27" s="2"/>
      <c r="W27" s="2"/>
    </row>
    <row r="28" spans="1:23" ht="25.5" customHeight="1">
      <c r="A28" s="350"/>
      <c r="B28" s="351"/>
      <c r="C28" s="352"/>
      <c r="D28" s="356" t="s">
        <v>12</v>
      </c>
      <c r="E28" s="357" t="s">
        <v>12</v>
      </c>
      <c r="F28" s="358" t="s">
        <v>12</v>
      </c>
      <c r="G28" s="301">
        <v>228066142782</v>
      </c>
      <c r="H28" s="306"/>
      <c r="I28" s="302"/>
      <c r="J28" s="31">
        <f>ROUND(G28/O28*100,3)</f>
        <v>60.167000000000002</v>
      </c>
      <c r="K28" s="301">
        <v>150991982218</v>
      </c>
      <c r="L28" s="306"/>
      <c r="M28" s="302"/>
      <c r="N28" s="30">
        <f t="shared" si="0"/>
        <v>39.832999999999998</v>
      </c>
      <c r="O28" s="301">
        <f>SUM(G28,K28)</f>
        <v>379058125000</v>
      </c>
      <c r="P28" s="302"/>
      <c r="Q28" s="30">
        <f t="shared" si="1"/>
        <v>100</v>
      </c>
      <c r="R28" s="2"/>
      <c r="S28" s="2"/>
      <c r="T28" s="2"/>
      <c r="U28" s="2"/>
      <c r="V28" s="2"/>
      <c r="W28" s="2"/>
    </row>
    <row r="29" spans="1:23" ht="25.5" customHeight="1">
      <c r="A29" s="350"/>
      <c r="B29" s="351"/>
      <c r="C29" s="352"/>
      <c r="D29" s="356" t="s">
        <v>10</v>
      </c>
      <c r="E29" s="357" t="s">
        <v>10</v>
      </c>
      <c r="F29" s="358" t="s">
        <v>10</v>
      </c>
      <c r="G29" s="301">
        <v>3590346488</v>
      </c>
      <c r="H29" s="306"/>
      <c r="I29" s="302"/>
      <c r="J29" s="31">
        <f>ROUND(G29/O29*100,3)</f>
        <v>2.0649999999999999</v>
      </c>
      <c r="K29" s="301">
        <v>170293391012</v>
      </c>
      <c r="L29" s="306"/>
      <c r="M29" s="302"/>
      <c r="N29" s="30">
        <f t="shared" si="0"/>
        <v>97.935000000000002</v>
      </c>
      <c r="O29" s="301">
        <f>SUM(G29,K29)</f>
        <v>173883737500</v>
      </c>
      <c r="P29" s="302"/>
      <c r="Q29" s="30">
        <f t="shared" si="1"/>
        <v>100</v>
      </c>
      <c r="R29" s="2"/>
      <c r="S29" s="2"/>
      <c r="T29" s="2"/>
      <c r="U29" s="2"/>
      <c r="V29" s="2"/>
      <c r="W29" s="2"/>
    </row>
    <row r="30" spans="1:23" ht="25.5" customHeight="1">
      <c r="A30" s="353"/>
      <c r="B30" s="354"/>
      <c r="C30" s="355"/>
      <c r="D30" s="359" t="s">
        <v>2</v>
      </c>
      <c r="E30" s="360" t="s">
        <v>2</v>
      </c>
      <c r="F30" s="361" t="s">
        <v>2</v>
      </c>
      <c r="G30" s="301">
        <f>SUM(G27:I29)</f>
        <v>416584336182</v>
      </c>
      <c r="H30" s="306"/>
      <c r="I30" s="302"/>
      <c r="J30" s="31">
        <f>ROUND(G30/O30*100,1)</f>
        <v>49.4</v>
      </c>
      <c r="K30" s="301">
        <f>SUM(K27:M29)</f>
        <v>426913976318</v>
      </c>
      <c r="L30" s="306"/>
      <c r="M30" s="302"/>
      <c r="N30" s="30">
        <f t="shared" si="0"/>
        <v>50.612000000000002</v>
      </c>
      <c r="O30" s="301">
        <f>SUM(O27:P29)</f>
        <v>843498312500</v>
      </c>
      <c r="P30" s="302"/>
      <c r="Q30" s="30">
        <f t="shared" si="1"/>
        <v>100.012</v>
      </c>
      <c r="R30" s="2"/>
      <c r="S30" s="2"/>
      <c r="T30" s="2"/>
      <c r="U30" s="2"/>
      <c r="V30" s="2"/>
      <c r="W30" s="2"/>
    </row>
    <row r="31" spans="1:23" ht="25.5" customHeight="1">
      <c r="A31" s="310" t="s">
        <v>28</v>
      </c>
      <c r="B31" s="311"/>
      <c r="C31" s="311"/>
      <c r="D31" s="311"/>
      <c r="E31" s="311"/>
      <c r="F31" s="312"/>
      <c r="G31" s="296">
        <v>6667010700</v>
      </c>
      <c r="H31" s="297"/>
      <c r="I31" s="298"/>
      <c r="J31" s="31">
        <f>ROUND(G31/O31*100,1)</f>
        <v>49.4</v>
      </c>
      <c r="K31" s="296">
        <v>6828962300</v>
      </c>
      <c r="L31" s="297"/>
      <c r="M31" s="298"/>
      <c r="N31" s="30">
        <f t="shared" si="0"/>
        <v>50.6</v>
      </c>
      <c r="O31" s="296">
        <f>SUM(G31,K31)</f>
        <v>13495973000</v>
      </c>
      <c r="P31" s="298"/>
      <c r="Q31" s="30">
        <f t="shared" si="1"/>
        <v>100</v>
      </c>
      <c r="R31" s="2"/>
      <c r="S31" s="2"/>
      <c r="T31" s="2"/>
      <c r="U31" s="2"/>
      <c r="V31" s="2"/>
      <c r="W31" s="2"/>
    </row>
    <row r="32" spans="1:23" ht="25.5" customHeight="1">
      <c r="A32" s="310" t="s">
        <v>64</v>
      </c>
      <c r="B32" s="311"/>
      <c r="C32" s="311"/>
      <c r="D32" s="311"/>
      <c r="E32" s="311"/>
      <c r="F32" s="312"/>
      <c r="G32" s="296">
        <v>71821</v>
      </c>
      <c r="H32" s="297"/>
      <c r="I32" s="298"/>
      <c r="J32" s="31">
        <f>ROUND(G32/O32*100,1)</f>
        <v>94.2</v>
      </c>
      <c r="K32" s="296">
        <v>4448</v>
      </c>
      <c r="L32" s="297"/>
      <c r="M32" s="298"/>
      <c r="N32" s="30">
        <f t="shared" si="0"/>
        <v>5.8319999999999999</v>
      </c>
      <c r="O32" s="296">
        <f>SUM(G32,K32)</f>
        <v>76269</v>
      </c>
      <c r="P32" s="298"/>
      <c r="Q32" s="30">
        <f t="shared" si="1"/>
        <v>100.032</v>
      </c>
      <c r="R32" s="2"/>
      <c r="S32" s="2"/>
      <c r="T32" s="2"/>
      <c r="U32" s="2"/>
      <c r="V32" s="2"/>
      <c r="W32" s="2"/>
    </row>
    <row r="33" spans="7:12" ht="18" customHeight="1">
      <c r="G33" s="29"/>
      <c r="H33" s="29"/>
      <c r="I33" s="29"/>
      <c r="J33" s="29"/>
      <c r="K33" s="29"/>
      <c r="L33" s="29"/>
    </row>
    <row r="34" spans="7:12" ht="18" customHeight="1"/>
    <row r="35" spans="7:12" ht="18" customHeight="1"/>
    <row r="36" spans="7:12" ht="18" customHeight="1"/>
  </sheetData>
  <sheetProtection selectLockedCells="1"/>
  <mergeCells count="125">
    <mergeCell ref="A1:P1"/>
    <mergeCell ref="A3:P3"/>
    <mergeCell ref="D5:F6"/>
    <mergeCell ref="D7:F7"/>
    <mergeCell ref="D8:F8"/>
    <mergeCell ref="D9:F9"/>
    <mergeCell ref="A5:C6"/>
    <mergeCell ref="A7:C9"/>
    <mergeCell ref="A10:C12"/>
    <mergeCell ref="P4:Q4"/>
    <mergeCell ref="G5:O5"/>
    <mergeCell ref="M6:O6"/>
    <mergeCell ref="M7:O7"/>
    <mergeCell ref="M8:O8"/>
    <mergeCell ref="J6:L6"/>
    <mergeCell ref="J7:L7"/>
    <mergeCell ref="J8:L8"/>
    <mergeCell ref="M11:O11"/>
    <mergeCell ref="D10:F10"/>
    <mergeCell ref="D11:F11"/>
    <mergeCell ref="D12:F12"/>
    <mergeCell ref="M9:O9"/>
    <mergeCell ref="P5:Q6"/>
    <mergeCell ref="P7:Q7"/>
    <mergeCell ref="G31:I31"/>
    <mergeCell ref="D15:F15"/>
    <mergeCell ref="D16:F16"/>
    <mergeCell ref="D17:F17"/>
    <mergeCell ref="J19:L19"/>
    <mergeCell ref="M18:O18"/>
    <mergeCell ref="J17:L17"/>
    <mergeCell ref="J18:L18"/>
    <mergeCell ref="J20:L20"/>
    <mergeCell ref="D20:F20"/>
    <mergeCell ref="K31:M31"/>
    <mergeCell ref="G32:I32"/>
    <mergeCell ref="G15:I15"/>
    <mergeCell ref="G16:I16"/>
    <mergeCell ref="G17:I17"/>
    <mergeCell ref="G18:I18"/>
    <mergeCell ref="G19:I19"/>
    <mergeCell ref="A23:O23"/>
    <mergeCell ref="M19:O19"/>
    <mergeCell ref="M20:O20"/>
    <mergeCell ref="G25:J25"/>
    <mergeCell ref="G26:I26"/>
    <mergeCell ref="G27:I27"/>
    <mergeCell ref="G28:I28"/>
    <mergeCell ref="G29:I29"/>
    <mergeCell ref="G30:I30"/>
    <mergeCell ref="A25:F26"/>
    <mergeCell ref="A31:F31"/>
    <mergeCell ref="A32:F32"/>
    <mergeCell ref="A27:C30"/>
    <mergeCell ref="D27:F27"/>
    <mergeCell ref="D28:F28"/>
    <mergeCell ref="D29:F29"/>
    <mergeCell ref="D30:F30"/>
    <mergeCell ref="D21:F21"/>
    <mergeCell ref="P8:Q8"/>
    <mergeCell ref="P9:Q9"/>
    <mergeCell ref="P10:Q10"/>
    <mergeCell ref="P11:Q11"/>
    <mergeCell ref="J15:L15"/>
    <mergeCell ref="J16:L16"/>
    <mergeCell ref="G6:I6"/>
    <mergeCell ref="G7:I7"/>
    <mergeCell ref="G8:I8"/>
    <mergeCell ref="G9:I9"/>
    <mergeCell ref="G10:I10"/>
    <mergeCell ref="G11:I11"/>
    <mergeCell ref="G12:I12"/>
    <mergeCell ref="G13:I13"/>
    <mergeCell ref="M12:O12"/>
    <mergeCell ref="M13:O13"/>
    <mergeCell ref="J13:L13"/>
    <mergeCell ref="J14:L14"/>
    <mergeCell ref="J12:L12"/>
    <mergeCell ref="M10:O10"/>
    <mergeCell ref="J9:L9"/>
    <mergeCell ref="J10:L10"/>
    <mergeCell ref="J11:L11"/>
    <mergeCell ref="A13:C15"/>
    <mergeCell ref="D18:F18"/>
    <mergeCell ref="D19:F19"/>
    <mergeCell ref="G20:I20"/>
    <mergeCell ref="G21:I21"/>
    <mergeCell ref="A16:C18"/>
    <mergeCell ref="A19:C21"/>
    <mergeCell ref="P13:Q13"/>
    <mergeCell ref="P14:Q14"/>
    <mergeCell ref="P15:Q15"/>
    <mergeCell ref="P16:Q16"/>
    <mergeCell ref="P17:Q17"/>
    <mergeCell ref="G14:I14"/>
    <mergeCell ref="P19:Q19"/>
    <mergeCell ref="P20:Q20"/>
    <mergeCell ref="P21:Q21"/>
    <mergeCell ref="D13:F13"/>
    <mergeCell ref="M14:O14"/>
    <mergeCell ref="M15:O15"/>
    <mergeCell ref="M16:O16"/>
    <mergeCell ref="M17:O17"/>
    <mergeCell ref="D14:F14"/>
    <mergeCell ref="P23:Q23"/>
    <mergeCell ref="P24:Q24"/>
    <mergeCell ref="K29:M29"/>
    <mergeCell ref="K30:M30"/>
    <mergeCell ref="O25:Q25"/>
    <mergeCell ref="K25:N25"/>
    <mergeCell ref="K27:M27"/>
    <mergeCell ref="K28:M28"/>
    <mergeCell ref="P12:Q12"/>
    <mergeCell ref="P18:Q18"/>
    <mergeCell ref="M21:O21"/>
    <mergeCell ref="J21:L21"/>
    <mergeCell ref="K32:M32"/>
    <mergeCell ref="O26:P26"/>
    <mergeCell ref="O27:P27"/>
    <mergeCell ref="O28:P28"/>
    <mergeCell ref="O29:P29"/>
    <mergeCell ref="O30:P30"/>
    <mergeCell ref="O31:P31"/>
    <mergeCell ref="O32:P32"/>
    <mergeCell ref="K26:M26"/>
  </mergeCells>
  <phoneticPr fontId="2"/>
  <conditionalFormatting sqref="A19:B19">
    <cfRule type="expression" dxfId="58" priority="2">
      <formula>#REF!=""</formula>
    </cfRule>
  </conditionalFormatting>
  <conditionalFormatting sqref="A16:B16">
    <cfRule type="expression" dxfId="57" priority="1">
      <formula>#REF!=""</formula>
    </cfRule>
  </conditionalFormatting>
  <pageMargins left="0.70866141732283472" right="0.70866141732283472" top="0.74803149606299213" bottom="0.74803149606299213" header="0.31496062992125984" footer="0.31496062992125984"/>
  <pageSetup paperSize="9" scale="97" firstPageNumber="26" orientation="portrait" useFirstPageNumber="1" r:id="rId1"/>
  <headerFooter>
    <oddFooter>&amp;C&amp;"ＭＳ Ｐ明朝,標準"&amp;A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showGridLines="0" view="pageBreakPreview" zoomScaleNormal="115" zoomScaleSheetLayoutView="100" workbookViewId="0">
      <selection activeCell="T12" sqref="T12:V13"/>
    </sheetView>
  </sheetViews>
  <sheetFormatPr defaultRowHeight="13.5"/>
  <cols>
    <col min="1" max="2" width="7.75" customWidth="1"/>
    <col min="3" max="3" width="3.875" customWidth="1"/>
    <col min="4" max="4" width="4.375" customWidth="1"/>
    <col min="5" max="5" width="3.875" customWidth="1"/>
    <col min="6" max="6" width="4" customWidth="1"/>
    <col min="7" max="10" width="3.625" customWidth="1"/>
    <col min="11" max="11" width="3.5" customWidth="1"/>
    <col min="12" max="13" width="4" customWidth="1"/>
    <col min="14" max="14" width="3.5" customWidth="1"/>
    <col min="15" max="22" width="3.375" customWidth="1"/>
    <col min="23" max="23" width="4.625" customWidth="1"/>
  </cols>
  <sheetData>
    <row r="1" spans="1:26" ht="30" customHeight="1">
      <c r="A1" s="436" t="s">
        <v>94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10"/>
      <c r="N1" s="10"/>
      <c r="O1" s="2"/>
      <c r="P1" s="10"/>
      <c r="Q1" s="10"/>
      <c r="R1" s="2"/>
      <c r="S1" s="10"/>
      <c r="T1" s="10"/>
      <c r="U1" s="10"/>
    </row>
    <row r="2" spans="1:26" ht="11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3"/>
      <c r="Q2" s="3"/>
      <c r="R2" s="2"/>
      <c r="S2" s="3"/>
      <c r="T2" s="3"/>
      <c r="U2" s="3"/>
    </row>
    <row r="3" spans="1:26" ht="18.75" customHeight="1">
      <c r="A3" s="425" t="s">
        <v>93</v>
      </c>
      <c r="B3" s="425"/>
      <c r="C3" s="425"/>
      <c r="D3" s="46"/>
      <c r="E3" s="7"/>
      <c r="F3" s="1"/>
      <c r="G3" s="1"/>
      <c r="H3" s="1"/>
      <c r="I3" s="1"/>
      <c r="J3" s="1"/>
      <c r="K3" s="1"/>
      <c r="L3" s="1"/>
      <c r="M3" s="1"/>
      <c r="N3" s="1"/>
      <c r="O3" s="2"/>
      <c r="P3" s="1"/>
      <c r="Q3" s="1"/>
      <c r="R3" s="404" t="s">
        <v>92</v>
      </c>
      <c r="S3" s="404"/>
      <c r="T3" s="404"/>
      <c r="U3" s="404"/>
      <c r="V3" s="404"/>
      <c r="W3" s="2"/>
      <c r="X3" s="2"/>
      <c r="Y3" s="2"/>
      <c r="Z3" s="2"/>
    </row>
    <row r="4" spans="1:26" ht="21.75" customHeight="1">
      <c r="A4" s="437"/>
      <c r="B4" s="438"/>
      <c r="C4" s="439"/>
      <c r="D4" s="4"/>
      <c r="E4" s="307" t="s">
        <v>17</v>
      </c>
      <c r="F4" s="308"/>
      <c r="G4" s="308"/>
      <c r="H4" s="308"/>
      <c r="I4" s="308"/>
      <c r="J4" s="308"/>
      <c r="K4" s="308"/>
      <c r="L4" s="308"/>
      <c r="M4" s="309"/>
      <c r="N4" s="307" t="s">
        <v>28</v>
      </c>
      <c r="O4" s="308"/>
      <c r="P4" s="308"/>
      <c r="Q4" s="308"/>
      <c r="R4" s="308"/>
      <c r="S4" s="308"/>
      <c r="T4" s="308"/>
      <c r="U4" s="308"/>
      <c r="V4" s="309"/>
      <c r="W4" s="2"/>
      <c r="X4" s="2"/>
      <c r="Y4" s="2"/>
      <c r="Z4" s="2"/>
    </row>
    <row r="5" spans="1:26" ht="30" customHeight="1">
      <c r="A5" s="310" t="s">
        <v>7</v>
      </c>
      <c r="B5" s="311"/>
      <c r="C5" s="312"/>
      <c r="D5" s="45" t="s">
        <v>91</v>
      </c>
      <c r="E5" s="310" t="s">
        <v>11</v>
      </c>
      <c r="F5" s="311"/>
      <c r="G5" s="312"/>
      <c r="H5" s="310" t="s">
        <v>12</v>
      </c>
      <c r="I5" s="311"/>
      <c r="J5" s="312"/>
      <c r="K5" s="440" t="s">
        <v>10</v>
      </c>
      <c r="L5" s="441"/>
      <c r="M5" s="442"/>
      <c r="N5" s="310" t="s">
        <v>11</v>
      </c>
      <c r="O5" s="311"/>
      <c r="P5" s="312"/>
      <c r="Q5" s="310" t="s">
        <v>12</v>
      </c>
      <c r="R5" s="311"/>
      <c r="S5" s="312"/>
      <c r="T5" s="440" t="s">
        <v>10</v>
      </c>
      <c r="U5" s="441"/>
      <c r="V5" s="442"/>
      <c r="W5" s="2"/>
      <c r="X5" s="2"/>
      <c r="Y5" s="2"/>
      <c r="Z5" s="2"/>
    </row>
    <row r="6" spans="1:26" ht="18.75" customHeight="1">
      <c r="A6" s="427" t="s">
        <v>90</v>
      </c>
      <c r="B6" s="428"/>
      <c r="C6" s="429"/>
      <c r="D6" s="385">
        <v>23</v>
      </c>
      <c r="E6" s="386">
        <v>20156250</v>
      </c>
      <c r="F6" s="387"/>
      <c r="G6" s="388"/>
      <c r="H6" s="369">
        <v>24468750</v>
      </c>
      <c r="I6" s="370"/>
      <c r="J6" s="371"/>
      <c r="K6" s="369">
        <v>3237500</v>
      </c>
      <c r="L6" s="370"/>
      <c r="M6" s="371"/>
      <c r="N6" s="369">
        <v>322500</v>
      </c>
      <c r="O6" s="370"/>
      <c r="P6" s="371"/>
      <c r="Q6" s="386">
        <v>391500</v>
      </c>
      <c r="R6" s="387"/>
      <c r="S6" s="388"/>
      <c r="T6" s="369">
        <v>51800</v>
      </c>
      <c r="U6" s="370"/>
      <c r="V6" s="371"/>
      <c r="W6" s="2"/>
      <c r="X6" s="2"/>
      <c r="Y6" s="2"/>
      <c r="Z6" s="2"/>
    </row>
    <row r="7" spans="1:26" ht="18.75" customHeight="1">
      <c r="A7" s="430" t="s">
        <v>89</v>
      </c>
      <c r="B7" s="431"/>
      <c r="C7" s="432"/>
      <c r="D7" s="433"/>
      <c r="E7" s="389"/>
      <c r="F7" s="390"/>
      <c r="G7" s="391"/>
      <c r="H7" s="372"/>
      <c r="I7" s="373"/>
      <c r="J7" s="374"/>
      <c r="K7" s="372"/>
      <c r="L7" s="373"/>
      <c r="M7" s="374"/>
      <c r="N7" s="372"/>
      <c r="O7" s="373"/>
      <c r="P7" s="374"/>
      <c r="Q7" s="389"/>
      <c r="R7" s="390"/>
      <c r="S7" s="391"/>
      <c r="T7" s="372"/>
      <c r="U7" s="373"/>
      <c r="V7" s="374"/>
      <c r="W7" s="2"/>
      <c r="X7" s="2"/>
      <c r="Y7" s="2"/>
      <c r="Z7" s="2"/>
    </row>
    <row r="8" spans="1:26" ht="18.75" customHeight="1">
      <c r="A8" s="398" t="s">
        <v>88</v>
      </c>
      <c r="B8" s="399"/>
      <c r="C8" s="400"/>
      <c r="D8" s="443">
        <v>0</v>
      </c>
      <c r="E8" s="386">
        <v>0</v>
      </c>
      <c r="F8" s="387"/>
      <c r="G8" s="388"/>
      <c r="H8" s="369">
        <v>0</v>
      </c>
      <c r="I8" s="370"/>
      <c r="J8" s="371"/>
      <c r="K8" s="369">
        <v>0</v>
      </c>
      <c r="L8" s="370"/>
      <c r="M8" s="371"/>
      <c r="N8" s="369">
        <v>0</v>
      </c>
      <c r="O8" s="370"/>
      <c r="P8" s="371"/>
      <c r="Q8" s="369">
        <v>0</v>
      </c>
      <c r="R8" s="370"/>
      <c r="S8" s="371"/>
      <c r="T8" s="369">
        <v>0</v>
      </c>
      <c r="U8" s="370"/>
      <c r="V8" s="371"/>
      <c r="W8" s="2"/>
      <c r="X8" s="2"/>
      <c r="Y8" s="2"/>
      <c r="Z8" s="2"/>
    </row>
    <row r="9" spans="1:26" ht="18.75" customHeight="1">
      <c r="A9" s="401" t="s">
        <v>87</v>
      </c>
      <c r="B9" s="402"/>
      <c r="C9" s="403"/>
      <c r="D9" s="433"/>
      <c r="E9" s="389"/>
      <c r="F9" s="390"/>
      <c r="G9" s="391"/>
      <c r="H9" s="372"/>
      <c r="I9" s="373"/>
      <c r="J9" s="374"/>
      <c r="K9" s="372"/>
      <c r="L9" s="373"/>
      <c r="M9" s="374"/>
      <c r="N9" s="372"/>
      <c r="O9" s="373"/>
      <c r="P9" s="374"/>
      <c r="Q9" s="372"/>
      <c r="R9" s="373"/>
      <c r="S9" s="374"/>
      <c r="T9" s="372"/>
      <c r="U9" s="373"/>
      <c r="V9" s="374"/>
      <c r="W9" s="2"/>
      <c r="X9" s="2"/>
      <c r="Y9" s="2"/>
      <c r="Z9" s="2"/>
    </row>
    <row r="10" spans="1:26" ht="18.75" customHeight="1">
      <c r="A10" s="419" t="s">
        <v>83</v>
      </c>
      <c r="B10" s="420"/>
      <c r="C10" s="421"/>
      <c r="D10" s="384">
        <v>66</v>
      </c>
      <c r="E10" s="386">
        <v>5468750</v>
      </c>
      <c r="F10" s="387"/>
      <c r="G10" s="388"/>
      <c r="H10" s="369">
        <v>84550000</v>
      </c>
      <c r="I10" s="370"/>
      <c r="J10" s="371"/>
      <c r="K10" s="369">
        <v>87575000</v>
      </c>
      <c r="L10" s="370"/>
      <c r="M10" s="371"/>
      <c r="N10" s="369">
        <v>87500</v>
      </c>
      <c r="O10" s="370"/>
      <c r="P10" s="371"/>
      <c r="Q10" s="369">
        <v>1352800</v>
      </c>
      <c r="R10" s="370"/>
      <c r="S10" s="371"/>
      <c r="T10" s="369">
        <v>1401200</v>
      </c>
      <c r="U10" s="370"/>
      <c r="V10" s="371"/>
      <c r="W10" s="2"/>
      <c r="X10" s="2"/>
      <c r="Y10" s="2"/>
      <c r="Z10" s="2"/>
    </row>
    <row r="11" spans="1:26" ht="18.75" customHeight="1">
      <c r="A11" s="422"/>
      <c r="B11" s="423"/>
      <c r="C11" s="424"/>
      <c r="D11" s="385"/>
      <c r="E11" s="389"/>
      <c r="F11" s="390"/>
      <c r="G11" s="391"/>
      <c r="H11" s="372"/>
      <c r="I11" s="373"/>
      <c r="J11" s="374"/>
      <c r="K11" s="372"/>
      <c r="L11" s="373"/>
      <c r="M11" s="374"/>
      <c r="N11" s="372"/>
      <c r="O11" s="373"/>
      <c r="P11" s="374"/>
      <c r="Q11" s="372"/>
      <c r="R11" s="373"/>
      <c r="S11" s="374"/>
      <c r="T11" s="372"/>
      <c r="U11" s="373"/>
      <c r="V11" s="374"/>
      <c r="W11" s="2"/>
      <c r="X11" s="2"/>
      <c r="Y11" s="2"/>
      <c r="Z11" s="2"/>
    </row>
    <row r="12" spans="1:26" ht="18.75" customHeight="1">
      <c r="A12" s="341" t="s">
        <v>86</v>
      </c>
      <c r="B12" s="342"/>
      <c r="C12" s="343"/>
      <c r="D12" s="434">
        <v>89</v>
      </c>
      <c r="E12" s="386">
        <v>25625000</v>
      </c>
      <c r="F12" s="387"/>
      <c r="G12" s="388"/>
      <c r="H12" s="369">
        <v>109018750</v>
      </c>
      <c r="I12" s="370"/>
      <c r="J12" s="371"/>
      <c r="K12" s="369">
        <v>90812500</v>
      </c>
      <c r="L12" s="370"/>
      <c r="M12" s="371"/>
      <c r="N12" s="369">
        <v>410000</v>
      </c>
      <c r="O12" s="370"/>
      <c r="P12" s="371"/>
      <c r="Q12" s="375">
        <v>1744300</v>
      </c>
      <c r="R12" s="376"/>
      <c r="S12" s="377"/>
      <c r="T12" s="375">
        <v>1453000</v>
      </c>
      <c r="U12" s="376"/>
      <c r="V12" s="377"/>
      <c r="W12" s="2"/>
      <c r="X12" s="2"/>
      <c r="Y12" s="2"/>
      <c r="Z12" s="2"/>
    </row>
    <row r="13" spans="1:26" ht="18.75" customHeight="1">
      <c r="A13" s="344"/>
      <c r="B13" s="345"/>
      <c r="C13" s="346"/>
      <c r="D13" s="435"/>
      <c r="E13" s="389"/>
      <c r="F13" s="390"/>
      <c r="G13" s="391"/>
      <c r="H13" s="372"/>
      <c r="I13" s="373"/>
      <c r="J13" s="374"/>
      <c r="K13" s="372"/>
      <c r="L13" s="373"/>
      <c r="M13" s="374"/>
      <c r="N13" s="372"/>
      <c r="O13" s="373"/>
      <c r="P13" s="374"/>
      <c r="Q13" s="378"/>
      <c r="R13" s="379"/>
      <c r="S13" s="380"/>
      <c r="T13" s="378"/>
      <c r="U13" s="379"/>
      <c r="V13" s="380"/>
      <c r="W13" s="2"/>
      <c r="X13" s="2"/>
      <c r="Y13" s="2"/>
      <c r="Z13" s="2"/>
    </row>
    <row r="14" spans="1:26" ht="18.75" customHeight="1">
      <c r="A14" s="2"/>
      <c r="B14" s="2"/>
      <c r="C14" s="2"/>
      <c r="D14" s="44"/>
      <c r="E14" s="44"/>
      <c r="F14" s="42"/>
      <c r="G14" s="44"/>
      <c r="H14" s="44"/>
      <c r="I14" s="42"/>
      <c r="J14" s="44"/>
      <c r="K14" s="44"/>
      <c r="L14" s="42"/>
      <c r="M14" s="44"/>
      <c r="N14" s="44"/>
      <c r="O14" s="42"/>
      <c r="P14" s="44"/>
      <c r="Q14" s="44"/>
      <c r="R14" s="42"/>
      <c r="S14" s="44"/>
      <c r="T14" s="44"/>
      <c r="U14" s="44"/>
      <c r="V14" s="42"/>
      <c r="W14" s="2"/>
      <c r="X14" s="2"/>
      <c r="Y14" s="2"/>
      <c r="Z14" s="2"/>
    </row>
    <row r="15" spans="1:26" ht="18.75" customHeight="1">
      <c r="A15" s="425" t="s">
        <v>85</v>
      </c>
      <c r="B15" s="425"/>
      <c r="C15" s="425"/>
      <c r="D15" s="6"/>
      <c r="E15" s="7"/>
      <c r="F15" s="43"/>
      <c r="G15" s="3"/>
      <c r="H15" s="3"/>
      <c r="I15" s="43"/>
      <c r="J15" s="3"/>
      <c r="K15" s="3"/>
      <c r="L15" s="43"/>
      <c r="M15" s="3"/>
      <c r="N15" s="3"/>
      <c r="O15" s="42"/>
      <c r="P15" s="3"/>
      <c r="Q15" s="3"/>
      <c r="R15" s="42"/>
      <c r="S15" s="3"/>
      <c r="T15" s="3"/>
      <c r="U15" s="3"/>
      <c r="V15" s="42"/>
      <c r="W15" s="2"/>
      <c r="X15" s="2"/>
      <c r="Y15" s="2"/>
      <c r="Z15" s="2"/>
    </row>
    <row r="16" spans="1:26" ht="18.75" customHeight="1">
      <c r="A16" s="419" t="s">
        <v>84</v>
      </c>
      <c r="B16" s="420"/>
      <c r="C16" s="421"/>
      <c r="D16" s="384">
        <v>300</v>
      </c>
      <c r="E16" s="386">
        <v>3212500</v>
      </c>
      <c r="F16" s="387"/>
      <c r="G16" s="388"/>
      <c r="H16" s="386">
        <v>38906250</v>
      </c>
      <c r="I16" s="387"/>
      <c r="J16" s="388"/>
      <c r="K16" s="386">
        <v>1876425000</v>
      </c>
      <c r="L16" s="387"/>
      <c r="M16" s="388"/>
      <c r="N16" s="369">
        <v>51400</v>
      </c>
      <c r="O16" s="370"/>
      <c r="P16" s="371"/>
      <c r="Q16" s="369">
        <v>622500</v>
      </c>
      <c r="R16" s="370"/>
      <c r="S16" s="371"/>
      <c r="T16" s="369">
        <v>30022800</v>
      </c>
      <c r="U16" s="370"/>
      <c r="V16" s="371"/>
      <c r="W16" s="2"/>
      <c r="X16" s="2"/>
      <c r="Y16" s="2"/>
      <c r="Z16" s="2"/>
    </row>
    <row r="17" spans="1:29" ht="18.75" customHeight="1">
      <c r="A17" s="422"/>
      <c r="B17" s="423"/>
      <c r="C17" s="424"/>
      <c r="D17" s="384"/>
      <c r="E17" s="389"/>
      <c r="F17" s="390"/>
      <c r="G17" s="391"/>
      <c r="H17" s="389"/>
      <c r="I17" s="390"/>
      <c r="J17" s="391"/>
      <c r="K17" s="389"/>
      <c r="L17" s="390"/>
      <c r="M17" s="391"/>
      <c r="N17" s="372"/>
      <c r="O17" s="373"/>
      <c r="P17" s="374"/>
      <c r="Q17" s="372"/>
      <c r="R17" s="373"/>
      <c r="S17" s="374"/>
      <c r="T17" s="372"/>
      <c r="U17" s="373"/>
      <c r="V17" s="374"/>
      <c r="W17" s="2"/>
      <c r="X17" s="2"/>
      <c r="Y17" s="2"/>
      <c r="Z17" s="2"/>
    </row>
    <row r="18" spans="1:29" ht="18.75" customHeight="1">
      <c r="A18" s="419" t="s">
        <v>83</v>
      </c>
      <c r="B18" s="420"/>
      <c r="C18" s="421"/>
      <c r="D18" s="384">
        <v>151</v>
      </c>
      <c r="E18" s="386">
        <v>57556250</v>
      </c>
      <c r="F18" s="387"/>
      <c r="G18" s="388"/>
      <c r="H18" s="386">
        <v>94593750</v>
      </c>
      <c r="I18" s="387"/>
      <c r="J18" s="388"/>
      <c r="K18" s="386">
        <v>4808706250</v>
      </c>
      <c r="L18" s="387"/>
      <c r="M18" s="388"/>
      <c r="N18" s="369">
        <v>920900</v>
      </c>
      <c r="O18" s="370"/>
      <c r="P18" s="371"/>
      <c r="Q18" s="369">
        <v>1513500</v>
      </c>
      <c r="R18" s="370"/>
      <c r="S18" s="371"/>
      <c r="T18" s="369">
        <v>76939300</v>
      </c>
      <c r="U18" s="370"/>
      <c r="V18" s="371"/>
      <c r="W18" s="2"/>
      <c r="X18" s="2"/>
      <c r="Y18" s="2"/>
      <c r="Z18" s="2"/>
    </row>
    <row r="19" spans="1:29" ht="18.75" customHeight="1">
      <c r="A19" s="422"/>
      <c r="B19" s="423"/>
      <c r="C19" s="424"/>
      <c r="D19" s="385"/>
      <c r="E19" s="389"/>
      <c r="F19" s="390"/>
      <c r="G19" s="391"/>
      <c r="H19" s="389"/>
      <c r="I19" s="390"/>
      <c r="J19" s="391"/>
      <c r="K19" s="389"/>
      <c r="L19" s="390"/>
      <c r="M19" s="391"/>
      <c r="N19" s="372"/>
      <c r="O19" s="373"/>
      <c r="P19" s="374"/>
      <c r="Q19" s="372"/>
      <c r="R19" s="373"/>
      <c r="S19" s="374"/>
      <c r="T19" s="372"/>
      <c r="U19" s="373"/>
      <c r="V19" s="374"/>
      <c r="W19" s="2"/>
      <c r="X19" s="2"/>
      <c r="Y19" s="2"/>
      <c r="Z19" s="2"/>
    </row>
    <row r="20" spans="1:29" ht="18.75" customHeight="1">
      <c r="A20" s="341" t="s">
        <v>82</v>
      </c>
      <c r="B20" s="342"/>
      <c r="C20" s="343"/>
      <c r="D20" s="426">
        <v>451</v>
      </c>
      <c r="E20" s="392">
        <f>SUM(E16,E18)</f>
        <v>60768750</v>
      </c>
      <c r="F20" s="393"/>
      <c r="G20" s="394"/>
      <c r="H20" s="392">
        <f>SUM(H16,H18)</f>
        <v>133500000</v>
      </c>
      <c r="I20" s="393"/>
      <c r="J20" s="394"/>
      <c r="K20" s="386">
        <f>SUM(K16,K18)</f>
        <v>6685131250</v>
      </c>
      <c r="L20" s="387"/>
      <c r="M20" s="388"/>
      <c r="N20" s="369">
        <f>SUM(N16,N18)</f>
        <v>972300</v>
      </c>
      <c r="O20" s="370"/>
      <c r="P20" s="371"/>
      <c r="Q20" s="375">
        <f>SUM(Q16,Q18)</f>
        <v>2136000</v>
      </c>
      <c r="R20" s="376"/>
      <c r="S20" s="377"/>
      <c r="T20" s="375">
        <f>SUM(T16,T18)</f>
        <v>106962100</v>
      </c>
      <c r="U20" s="376"/>
      <c r="V20" s="377"/>
      <c r="W20" s="2"/>
      <c r="X20" s="2"/>
      <c r="Y20" s="2"/>
      <c r="Z20" s="2"/>
    </row>
    <row r="21" spans="1:29" ht="18.75" customHeight="1">
      <c r="A21" s="344"/>
      <c r="B21" s="345"/>
      <c r="C21" s="346"/>
      <c r="D21" s="426"/>
      <c r="E21" s="395"/>
      <c r="F21" s="396"/>
      <c r="G21" s="397"/>
      <c r="H21" s="395"/>
      <c r="I21" s="396"/>
      <c r="J21" s="397"/>
      <c r="K21" s="389"/>
      <c r="L21" s="390"/>
      <c r="M21" s="391"/>
      <c r="N21" s="372"/>
      <c r="O21" s="373"/>
      <c r="P21" s="374"/>
      <c r="Q21" s="378"/>
      <c r="R21" s="379"/>
      <c r="S21" s="380"/>
      <c r="T21" s="378"/>
      <c r="U21" s="379"/>
      <c r="V21" s="380"/>
      <c r="W21" s="2"/>
      <c r="X21" s="2"/>
      <c r="Y21" s="2"/>
      <c r="Z21" s="2"/>
    </row>
    <row r="22" spans="1:29" ht="19.5" customHeight="1">
      <c r="A22" s="2"/>
      <c r="B22" s="2"/>
      <c r="C22" s="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 t="s">
        <v>81</v>
      </c>
      <c r="R22" s="42"/>
      <c r="S22" s="42"/>
      <c r="T22" s="42"/>
      <c r="U22" s="42"/>
      <c r="V22" s="42"/>
      <c r="W22" s="2"/>
      <c r="X22" s="2"/>
      <c r="Y22" s="2"/>
      <c r="Z22" s="2"/>
    </row>
    <row r="23" spans="1:29" ht="18.75" customHeight="1">
      <c r="A23" s="425" t="s">
        <v>80</v>
      </c>
      <c r="B23" s="425"/>
      <c r="C23" s="425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2"/>
      <c r="X23" s="2"/>
      <c r="Y23" s="2"/>
      <c r="Z23" s="2"/>
    </row>
    <row r="24" spans="1:29" ht="18.75" customHeight="1">
      <c r="A24" s="341" t="s">
        <v>79</v>
      </c>
      <c r="B24" s="342"/>
      <c r="C24" s="343"/>
      <c r="D24" s="411">
        <v>362</v>
      </c>
      <c r="E24" s="413">
        <f>E20-E12</f>
        <v>35143750</v>
      </c>
      <c r="F24" s="414"/>
      <c r="G24" s="415"/>
      <c r="H24" s="405">
        <f>H20-H12</f>
        <v>24481250</v>
      </c>
      <c r="I24" s="406"/>
      <c r="J24" s="407"/>
      <c r="K24" s="405">
        <f>K20-K12</f>
        <v>6594318750</v>
      </c>
      <c r="L24" s="406"/>
      <c r="M24" s="407"/>
      <c r="N24" s="405">
        <f>N20-N12</f>
        <v>562300</v>
      </c>
      <c r="O24" s="406"/>
      <c r="P24" s="407"/>
      <c r="Q24" s="405">
        <f>Q20-Q12</f>
        <v>391700</v>
      </c>
      <c r="R24" s="406"/>
      <c r="S24" s="407"/>
      <c r="T24" s="405">
        <f>T20-T12</f>
        <v>105509100</v>
      </c>
      <c r="U24" s="406"/>
      <c r="V24" s="407"/>
      <c r="W24" s="2"/>
      <c r="X24" s="2"/>
      <c r="Y24" s="2"/>
      <c r="Z24" s="2"/>
    </row>
    <row r="25" spans="1:29" ht="18.75" customHeight="1">
      <c r="A25" s="344"/>
      <c r="B25" s="345"/>
      <c r="C25" s="346"/>
      <c r="D25" s="412"/>
      <c r="E25" s="416"/>
      <c r="F25" s="417"/>
      <c r="G25" s="418"/>
      <c r="H25" s="408"/>
      <c r="I25" s="409"/>
      <c r="J25" s="410"/>
      <c r="K25" s="408"/>
      <c r="L25" s="409"/>
      <c r="M25" s="410"/>
      <c r="N25" s="408"/>
      <c r="O25" s="409"/>
      <c r="P25" s="410"/>
      <c r="Q25" s="408"/>
      <c r="R25" s="409"/>
      <c r="S25" s="410"/>
      <c r="T25" s="408"/>
      <c r="U25" s="409"/>
      <c r="V25" s="410"/>
      <c r="W25" s="2"/>
      <c r="X25" s="2"/>
      <c r="Y25" s="2"/>
      <c r="Z25" s="2"/>
    </row>
    <row r="26" spans="1:29" ht="23.2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9" ht="18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9" ht="23.25" customHeight="1">
      <c r="A28" s="41" t="s">
        <v>78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404" t="s">
        <v>77</v>
      </c>
      <c r="R29" s="404"/>
      <c r="S29" s="404"/>
      <c r="T29" s="404"/>
      <c r="U29" s="404"/>
      <c r="V29" s="404"/>
      <c r="W29" s="38"/>
      <c r="X29" s="2"/>
      <c r="Y29" s="2"/>
      <c r="Z29" s="2"/>
    </row>
    <row r="30" spans="1:29" ht="27" customHeight="1">
      <c r="A30" s="341" t="s">
        <v>1</v>
      </c>
      <c r="B30" s="342"/>
      <c r="C30" s="307" t="s">
        <v>55</v>
      </c>
      <c r="D30" s="308"/>
      <c r="E30" s="308"/>
      <c r="F30" s="309"/>
      <c r="G30" s="307" t="s">
        <v>61</v>
      </c>
      <c r="H30" s="308"/>
      <c r="I30" s="308"/>
      <c r="J30" s="309"/>
      <c r="K30" s="307" t="s">
        <v>60</v>
      </c>
      <c r="L30" s="308"/>
      <c r="M30" s="308"/>
      <c r="N30" s="309"/>
      <c r="O30" s="307" t="s">
        <v>59</v>
      </c>
      <c r="P30" s="308"/>
      <c r="Q30" s="308"/>
      <c r="R30" s="309"/>
      <c r="S30" s="307" t="s">
        <v>76</v>
      </c>
      <c r="T30" s="308"/>
      <c r="U30" s="308"/>
      <c r="V30" s="309"/>
      <c r="W30" s="40"/>
      <c r="X30" s="39"/>
      <c r="Y30" s="2"/>
      <c r="Z30" s="2"/>
      <c r="AA30" s="2"/>
      <c r="AB30" s="2"/>
      <c r="AC30" s="2"/>
    </row>
    <row r="31" spans="1:29" ht="27" customHeight="1">
      <c r="A31" s="344"/>
      <c r="B31" s="345"/>
      <c r="C31" s="11" t="s">
        <v>75</v>
      </c>
      <c r="D31" s="366" t="s">
        <v>71</v>
      </c>
      <c r="E31" s="367"/>
      <c r="F31" s="368"/>
      <c r="G31" s="11" t="s">
        <v>75</v>
      </c>
      <c r="H31" s="366" t="s">
        <v>71</v>
      </c>
      <c r="I31" s="367"/>
      <c r="J31" s="368"/>
      <c r="K31" s="11" t="s">
        <v>75</v>
      </c>
      <c r="L31" s="366" t="s">
        <v>71</v>
      </c>
      <c r="M31" s="367"/>
      <c r="N31" s="368"/>
      <c r="O31" s="11" t="s">
        <v>75</v>
      </c>
      <c r="P31" s="366" t="s">
        <v>71</v>
      </c>
      <c r="Q31" s="367"/>
      <c r="R31" s="368"/>
      <c r="S31" s="11" t="s">
        <v>75</v>
      </c>
      <c r="T31" s="366" t="s">
        <v>71</v>
      </c>
      <c r="U31" s="367"/>
      <c r="V31" s="368"/>
      <c r="W31" s="38"/>
      <c r="X31" s="2"/>
      <c r="Y31" s="2"/>
      <c r="Z31" s="2"/>
    </row>
    <row r="32" spans="1:29" ht="34.5" customHeight="1">
      <c r="A32" s="307" t="s">
        <v>8</v>
      </c>
      <c r="B32" s="308"/>
      <c r="C32" s="37">
        <v>6</v>
      </c>
      <c r="D32" s="381">
        <v>11216300</v>
      </c>
      <c r="E32" s="382"/>
      <c r="F32" s="383"/>
      <c r="G32" s="37">
        <v>6</v>
      </c>
      <c r="H32" s="381">
        <v>11018300</v>
      </c>
      <c r="I32" s="382"/>
      <c r="J32" s="383"/>
      <c r="K32" s="37">
        <v>6</v>
      </c>
      <c r="L32" s="381">
        <v>10129300</v>
      </c>
      <c r="M32" s="382"/>
      <c r="N32" s="383"/>
      <c r="O32" s="37">
        <v>6</v>
      </c>
      <c r="P32" s="381">
        <v>10074500</v>
      </c>
      <c r="Q32" s="382"/>
      <c r="R32" s="383"/>
      <c r="S32" s="37">
        <v>6</v>
      </c>
      <c r="T32" s="381">
        <v>10180800</v>
      </c>
      <c r="U32" s="382"/>
      <c r="V32" s="383"/>
      <c r="W32" s="2"/>
      <c r="X32" s="2"/>
      <c r="Y32" s="2"/>
      <c r="Z32" s="2"/>
    </row>
    <row r="33" spans="1:26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36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</sheetData>
  <sheetProtection selectLockedCells="1"/>
  <mergeCells count="99">
    <mergeCell ref="H20:J21"/>
    <mergeCell ref="A10:C11"/>
    <mergeCell ref="A12:C13"/>
    <mergeCell ref="T5:V5"/>
    <mergeCell ref="E5:G5"/>
    <mergeCell ref="H5:J5"/>
    <mergeCell ref="K5:M5"/>
    <mergeCell ref="N5:P5"/>
    <mergeCell ref="Q5:S5"/>
    <mergeCell ref="A5:C5"/>
    <mergeCell ref="N16:P17"/>
    <mergeCell ref="Q16:S17"/>
    <mergeCell ref="D8:D9"/>
    <mergeCell ref="E8:G9"/>
    <mergeCell ref="H8:J9"/>
    <mergeCell ref="E16:G17"/>
    <mergeCell ref="H16:J17"/>
    <mergeCell ref="K16:M17"/>
    <mergeCell ref="A1:L1"/>
    <mergeCell ref="R3:V3"/>
    <mergeCell ref="E4:M4"/>
    <mergeCell ref="N4:V4"/>
    <mergeCell ref="A4:C4"/>
    <mergeCell ref="A3:C3"/>
    <mergeCell ref="H12:J13"/>
    <mergeCell ref="E12:G13"/>
    <mergeCell ref="K12:M13"/>
    <mergeCell ref="N12:P13"/>
    <mergeCell ref="Q12:S13"/>
    <mergeCell ref="K8:M9"/>
    <mergeCell ref="N8:P9"/>
    <mergeCell ref="T6:V7"/>
    <mergeCell ref="A18:C19"/>
    <mergeCell ref="A24:C25"/>
    <mergeCell ref="A23:C23"/>
    <mergeCell ref="D20:D21"/>
    <mergeCell ref="A6:C6"/>
    <mergeCell ref="A7:C7"/>
    <mergeCell ref="D6:D7"/>
    <mergeCell ref="A20:C21"/>
    <mergeCell ref="A15:C15"/>
    <mergeCell ref="A16:C17"/>
    <mergeCell ref="D10:D11"/>
    <mergeCell ref="D12:D13"/>
    <mergeCell ref="T8:V9"/>
    <mergeCell ref="T10:V11"/>
    <mergeCell ref="Q8:S9"/>
    <mergeCell ref="E10:G11"/>
    <mergeCell ref="H10:J11"/>
    <mergeCell ref="K10:M11"/>
    <mergeCell ref="N10:P11"/>
    <mergeCell ref="Q10:S11"/>
    <mergeCell ref="Q6:S7"/>
    <mergeCell ref="E6:G7"/>
    <mergeCell ref="H6:J7"/>
    <mergeCell ref="K6:M7"/>
    <mergeCell ref="N6:P7"/>
    <mergeCell ref="T12:V13"/>
    <mergeCell ref="T16:V17"/>
    <mergeCell ref="A8:C8"/>
    <mergeCell ref="A9:C9"/>
    <mergeCell ref="Q29:V29"/>
    <mergeCell ref="T20:V21"/>
    <mergeCell ref="T24:V25"/>
    <mergeCell ref="N24:P25"/>
    <mergeCell ref="Q24:S25"/>
    <mergeCell ref="D24:D25"/>
    <mergeCell ref="E24:G25"/>
    <mergeCell ref="H24:J25"/>
    <mergeCell ref="K24:M25"/>
    <mergeCell ref="K20:M21"/>
    <mergeCell ref="N20:P21"/>
    <mergeCell ref="D16:D17"/>
    <mergeCell ref="T18:V19"/>
    <mergeCell ref="Q20:S21"/>
    <mergeCell ref="P31:R31"/>
    <mergeCell ref="T31:V31"/>
    <mergeCell ref="D32:F32"/>
    <mergeCell ref="H32:J32"/>
    <mergeCell ref="L32:N32"/>
    <mergeCell ref="P32:R32"/>
    <mergeCell ref="T32:V32"/>
    <mergeCell ref="N18:P19"/>
    <mergeCell ref="Q18:S19"/>
    <mergeCell ref="D18:D19"/>
    <mergeCell ref="E18:G19"/>
    <mergeCell ref="H18:J19"/>
    <mergeCell ref="K18:M19"/>
    <mergeCell ref="E20:G21"/>
    <mergeCell ref="A30:B31"/>
    <mergeCell ref="A32:B32"/>
    <mergeCell ref="K30:N30"/>
    <mergeCell ref="O30:R30"/>
    <mergeCell ref="S30:V30"/>
    <mergeCell ref="D31:F31"/>
    <mergeCell ref="H31:J31"/>
    <mergeCell ref="L31:N31"/>
    <mergeCell ref="C30:F30"/>
    <mergeCell ref="G30:J30"/>
  </mergeCells>
  <phoneticPr fontId="2"/>
  <conditionalFormatting sqref="H6 K6 N6 Q10 Q8 Q6 T6 T8 T10 D6:E6 D8:D11">
    <cfRule type="expression" dxfId="56" priority="9">
      <formula>D6=""</formula>
    </cfRule>
  </conditionalFormatting>
  <conditionalFormatting sqref="H18 H16 K16 D16:E16 D17:D19 E18">
    <cfRule type="expression" dxfId="55" priority="8">
      <formula>D16=""</formula>
    </cfRule>
  </conditionalFormatting>
  <conditionalFormatting sqref="N16 Q18 Q16 T16 T18">
    <cfRule type="expression" dxfId="54" priority="7">
      <formula>N16=""</formula>
    </cfRule>
  </conditionalFormatting>
  <conditionalFormatting sqref="E8 E10 E12">
    <cfRule type="expression" dxfId="53" priority="6">
      <formula>E8=""</formula>
    </cfRule>
  </conditionalFormatting>
  <conditionalFormatting sqref="H8 H10 H12">
    <cfRule type="expression" dxfId="52" priority="5">
      <formula>H8=""</formula>
    </cfRule>
  </conditionalFormatting>
  <conditionalFormatting sqref="K8 K10 K12">
    <cfRule type="expression" dxfId="51" priority="4">
      <formula>K8=""</formula>
    </cfRule>
  </conditionalFormatting>
  <conditionalFormatting sqref="N8 N10 N12">
    <cfRule type="expression" dxfId="50" priority="3">
      <formula>N8=""</formula>
    </cfRule>
  </conditionalFormatting>
  <conditionalFormatting sqref="K18 K20">
    <cfRule type="expression" dxfId="49" priority="2">
      <formula>K18=""</formula>
    </cfRule>
  </conditionalFormatting>
  <conditionalFormatting sqref="N18 N20">
    <cfRule type="expression" dxfId="48" priority="1">
      <formula>N18=""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7" orientation="portrait" useFirstPageNumber="1" r:id="rId1"/>
  <headerFooter>
    <oddFooter>&amp;C&amp;"ＭＳ Ｐ明朝,標準"&amp;A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showGridLines="0" view="pageBreakPreview" zoomScale="110" zoomScaleNormal="100" zoomScaleSheetLayoutView="110" workbookViewId="0">
      <selection activeCell="E21" sqref="E21"/>
    </sheetView>
  </sheetViews>
  <sheetFormatPr defaultRowHeight="13.5"/>
  <cols>
    <col min="1" max="1" width="3.5" customWidth="1"/>
    <col min="2" max="3" width="4.125" customWidth="1"/>
    <col min="4" max="4" width="5.625" customWidth="1"/>
    <col min="5" max="5" width="9.875" customWidth="1"/>
    <col min="6" max="6" width="5.625" customWidth="1"/>
    <col min="7" max="7" width="9.875" customWidth="1"/>
    <col min="8" max="8" width="5.625" customWidth="1"/>
    <col min="9" max="9" width="10" customWidth="1"/>
    <col min="10" max="10" width="5.75" customWidth="1"/>
    <col min="11" max="11" width="10" customWidth="1"/>
    <col min="12" max="12" width="6.75" bestFit="1" customWidth="1"/>
    <col min="13" max="13" width="11.25" bestFit="1" customWidth="1"/>
  </cols>
  <sheetData>
    <row r="1" spans="1:13" ht="30" customHeight="1">
      <c r="A1" s="202" t="s">
        <v>180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3">
      <c r="A2" s="2"/>
      <c r="B2" s="2"/>
      <c r="C2" s="2"/>
      <c r="D2" s="2"/>
      <c r="E2" s="2"/>
    </row>
    <row r="3" spans="1:13" ht="18.75" customHeight="1">
      <c r="A3" s="177" t="s">
        <v>108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3">
      <c r="A4" s="2"/>
      <c r="B4" s="2"/>
      <c r="C4" s="2"/>
      <c r="D4" s="2"/>
      <c r="E4" s="2"/>
      <c r="F4" s="2"/>
      <c r="G4" s="2"/>
      <c r="H4" s="2"/>
      <c r="I4" s="2"/>
      <c r="J4" s="180"/>
      <c r="K4" s="180"/>
      <c r="L4" s="180" t="s">
        <v>107</v>
      </c>
      <c r="M4" s="180"/>
    </row>
    <row r="5" spans="1:13" ht="18.75" customHeight="1">
      <c r="A5" s="449" t="s">
        <v>1</v>
      </c>
      <c r="B5" s="450"/>
      <c r="C5" s="451"/>
      <c r="D5" s="457">
        <f>F5-1</f>
        <v>27</v>
      </c>
      <c r="E5" s="458"/>
      <c r="F5" s="457">
        <f>H5-1</f>
        <v>28</v>
      </c>
      <c r="G5" s="458"/>
      <c r="H5" s="459">
        <f>J5-1</f>
        <v>29</v>
      </c>
      <c r="I5" s="214"/>
      <c r="J5" s="460">
        <v>30</v>
      </c>
      <c r="K5" s="460"/>
      <c r="L5" s="461">
        <v>1</v>
      </c>
      <c r="M5" s="461"/>
    </row>
    <row r="6" spans="1:13" ht="18.75" customHeight="1">
      <c r="A6" s="452"/>
      <c r="B6" s="453"/>
      <c r="C6" s="454"/>
      <c r="D6" s="9" t="s">
        <v>106</v>
      </c>
      <c r="E6" s="9" t="s">
        <v>71</v>
      </c>
      <c r="F6" s="9" t="s">
        <v>106</v>
      </c>
      <c r="G6" s="9" t="s">
        <v>71</v>
      </c>
      <c r="H6" s="9" t="s">
        <v>106</v>
      </c>
      <c r="I6" s="9" t="s">
        <v>71</v>
      </c>
      <c r="J6" s="9" t="s">
        <v>106</v>
      </c>
      <c r="K6" s="9" t="s">
        <v>71</v>
      </c>
      <c r="L6" s="9" t="s">
        <v>106</v>
      </c>
      <c r="M6" s="9" t="s">
        <v>71</v>
      </c>
    </row>
    <row r="7" spans="1:13" ht="34.5" customHeight="1">
      <c r="A7" s="203" t="s">
        <v>19</v>
      </c>
      <c r="B7" s="455" t="s">
        <v>105</v>
      </c>
      <c r="C7" s="456"/>
      <c r="D7" s="50">
        <v>2773</v>
      </c>
      <c r="E7" s="50">
        <v>2773000</v>
      </c>
      <c r="F7" s="50">
        <v>2629</v>
      </c>
      <c r="G7" s="50">
        <v>5258000</v>
      </c>
      <c r="H7" s="50">
        <v>2480</v>
      </c>
      <c r="I7" s="50">
        <v>4960000</v>
      </c>
      <c r="J7" s="173">
        <v>2327</v>
      </c>
      <c r="K7" s="173">
        <v>4654000</v>
      </c>
      <c r="L7" s="49">
        <v>2152</v>
      </c>
      <c r="M7" s="49">
        <v>4304000</v>
      </c>
    </row>
    <row r="8" spans="1:13" ht="34.5" customHeight="1">
      <c r="A8" s="204"/>
      <c r="B8" s="455" t="s">
        <v>104</v>
      </c>
      <c r="C8" s="456"/>
      <c r="D8" s="50">
        <v>312</v>
      </c>
      <c r="E8" s="50">
        <v>374400</v>
      </c>
      <c r="F8" s="50">
        <v>303</v>
      </c>
      <c r="G8" s="50">
        <v>606000</v>
      </c>
      <c r="H8" s="50">
        <v>291</v>
      </c>
      <c r="I8" s="50">
        <v>582000</v>
      </c>
      <c r="J8" s="173">
        <v>270</v>
      </c>
      <c r="K8" s="173">
        <v>540000</v>
      </c>
      <c r="L8" s="49">
        <v>246</v>
      </c>
      <c r="M8" s="49">
        <v>492000</v>
      </c>
    </row>
    <row r="9" spans="1:13" ht="34.5" customHeight="1">
      <c r="A9" s="204"/>
      <c r="B9" s="455" t="s">
        <v>103</v>
      </c>
      <c r="C9" s="456"/>
      <c r="D9" s="50">
        <v>458</v>
      </c>
      <c r="E9" s="50">
        <v>732800</v>
      </c>
      <c r="F9" s="50">
        <v>475</v>
      </c>
      <c r="G9" s="50">
        <v>1140000</v>
      </c>
      <c r="H9" s="50">
        <v>486</v>
      </c>
      <c r="I9" s="50">
        <v>1166400</v>
      </c>
      <c r="J9" s="173">
        <v>501</v>
      </c>
      <c r="K9" s="173">
        <v>1202400</v>
      </c>
      <c r="L9" s="49">
        <v>536</v>
      </c>
      <c r="M9" s="49">
        <v>1286400</v>
      </c>
    </row>
    <row r="10" spans="1:13" ht="34.5" customHeight="1">
      <c r="A10" s="205"/>
      <c r="B10" s="455" t="s">
        <v>102</v>
      </c>
      <c r="C10" s="456"/>
      <c r="D10" s="50">
        <v>60</v>
      </c>
      <c r="E10" s="50">
        <v>150000</v>
      </c>
      <c r="F10" s="50">
        <v>55</v>
      </c>
      <c r="G10" s="50">
        <v>203500</v>
      </c>
      <c r="H10" s="50">
        <v>61</v>
      </c>
      <c r="I10" s="50">
        <v>225700</v>
      </c>
      <c r="J10" s="173">
        <v>65</v>
      </c>
      <c r="K10" s="173">
        <v>240500</v>
      </c>
      <c r="L10" s="49">
        <v>65</v>
      </c>
      <c r="M10" s="49">
        <v>240500</v>
      </c>
    </row>
    <row r="11" spans="1:13" ht="34.5" customHeight="1">
      <c r="A11" s="470" t="s">
        <v>20</v>
      </c>
      <c r="B11" s="468" t="s">
        <v>101</v>
      </c>
      <c r="C11" s="51" t="s">
        <v>100</v>
      </c>
      <c r="D11" s="50">
        <v>1361</v>
      </c>
      <c r="E11" s="50">
        <v>3266400</v>
      </c>
      <c r="F11" s="50">
        <v>1385</v>
      </c>
      <c r="G11" s="50">
        <v>4986000</v>
      </c>
      <c r="H11" s="50">
        <v>1390</v>
      </c>
      <c r="I11" s="50">
        <v>5004000</v>
      </c>
      <c r="J11" s="173">
        <v>1394</v>
      </c>
      <c r="K11" s="173">
        <v>5018400</v>
      </c>
      <c r="L11" s="49">
        <v>1399</v>
      </c>
      <c r="M11" s="49">
        <v>5036400</v>
      </c>
    </row>
    <row r="12" spans="1:13" ht="34.5" customHeight="1">
      <c r="A12" s="471"/>
      <c r="B12" s="469"/>
      <c r="C12" s="51" t="s">
        <v>99</v>
      </c>
      <c r="D12" s="52">
        <v>0</v>
      </c>
      <c r="E12" s="52">
        <v>0</v>
      </c>
      <c r="F12" s="50">
        <v>3</v>
      </c>
      <c r="G12" s="50">
        <v>10100</v>
      </c>
      <c r="H12" s="50">
        <v>3</v>
      </c>
      <c r="I12" s="50">
        <v>10100</v>
      </c>
      <c r="J12" s="173">
        <v>2</v>
      </c>
      <c r="K12" s="173">
        <v>7000</v>
      </c>
      <c r="L12" s="49">
        <v>1</v>
      </c>
      <c r="M12" s="49">
        <v>4600</v>
      </c>
    </row>
    <row r="13" spans="1:13" ht="34.5" customHeight="1">
      <c r="A13" s="471"/>
      <c r="B13" s="468" t="s">
        <v>21</v>
      </c>
      <c r="C13" s="51" t="s">
        <v>22</v>
      </c>
      <c r="D13" s="52">
        <v>0</v>
      </c>
      <c r="E13" s="52">
        <v>0</v>
      </c>
      <c r="F13" s="50">
        <v>1</v>
      </c>
      <c r="G13" s="50">
        <v>6900</v>
      </c>
      <c r="H13" s="50">
        <v>2</v>
      </c>
      <c r="I13" s="50">
        <v>12400</v>
      </c>
      <c r="J13" s="173">
        <v>2</v>
      </c>
      <c r="K13" s="173">
        <v>13800</v>
      </c>
      <c r="L13" s="49">
        <v>2</v>
      </c>
      <c r="M13" s="49">
        <v>13800</v>
      </c>
    </row>
    <row r="14" spans="1:13" ht="34.5" customHeight="1">
      <c r="A14" s="471"/>
      <c r="B14" s="469"/>
      <c r="C14" s="51" t="s">
        <v>23</v>
      </c>
      <c r="D14" s="50">
        <v>42944</v>
      </c>
      <c r="E14" s="50">
        <v>309196800</v>
      </c>
      <c r="F14" s="50">
        <v>43937</v>
      </c>
      <c r="G14" s="50">
        <v>347859900</v>
      </c>
      <c r="H14" s="50">
        <v>44259</v>
      </c>
      <c r="I14" s="50">
        <v>366417300</v>
      </c>
      <c r="J14" s="173">
        <v>44863</v>
      </c>
      <c r="K14" s="173">
        <v>386559900</v>
      </c>
      <c r="L14" s="49">
        <v>45125</v>
      </c>
      <c r="M14" s="49">
        <v>400518800</v>
      </c>
    </row>
    <row r="15" spans="1:13" ht="34.5" customHeight="1">
      <c r="A15" s="471"/>
      <c r="B15" s="468" t="s">
        <v>98</v>
      </c>
      <c r="C15" s="51" t="s">
        <v>22</v>
      </c>
      <c r="D15" s="50">
        <v>213</v>
      </c>
      <c r="E15" s="50">
        <v>639000</v>
      </c>
      <c r="F15" s="50">
        <v>210</v>
      </c>
      <c r="G15" s="50">
        <v>671600</v>
      </c>
      <c r="H15" s="50">
        <v>214</v>
      </c>
      <c r="I15" s="50">
        <v>715100</v>
      </c>
      <c r="J15" s="173">
        <v>231</v>
      </c>
      <c r="K15" s="173">
        <v>794300</v>
      </c>
      <c r="L15" s="49">
        <v>236</v>
      </c>
      <c r="M15" s="49">
        <v>833000</v>
      </c>
    </row>
    <row r="16" spans="1:13" ht="34.5" customHeight="1">
      <c r="A16" s="471"/>
      <c r="B16" s="469"/>
      <c r="C16" s="51" t="s">
        <v>23</v>
      </c>
      <c r="D16" s="50">
        <v>11572</v>
      </c>
      <c r="E16" s="50">
        <v>46288000</v>
      </c>
      <c r="F16" s="50">
        <v>11289</v>
      </c>
      <c r="G16" s="50">
        <v>52353600</v>
      </c>
      <c r="H16" s="50">
        <v>11052</v>
      </c>
      <c r="I16" s="50">
        <v>52238800</v>
      </c>
      <c r="J16" s="173">
        <v>10900</v>
      </c>
      <c r="K16" s="173">
        <v>52369000</v>
      </c>
      <c r="L16" s="49">
        <v>10741</v>
      </c>
      <c r="M16" s="49">
        <v>52472400</v>
      </c>
    </row>
    <row r="17" spans="1:13" ht="30" customHeight="1">
      <c r="A17" s="472"/>
      <c r="B17" s="455" t="s">
        <v>97</v>
      </c>
      <c r="C17" s="456"/>
      <c r="D17" s="50">
        <v>1</v>
      </c>
      <c r="E17" s="50">
        <v>2400</v>
      </c>
      <c r="F17" s="50">
        <v>1</v>
      </c>
      <c r="G17" s="50">
        <v>3600</v>
      </c>
      <c r="H17" s="50">
        <v>1</v>
      </c>
      <c r="I17" s="50">
        <v>3600</v>
      </c>
      <c r="J17" s="173">
        <v>0</v>
      </c>
      <c r="K17" s="173">
        <v>0</v>
      </c>
      <c r="L17" s="49">
        <v>0</v>
      </c>
      <c r="M17" s="49">
        <v>0</v>
      </c>
    </row>
    <row r="18" spans="1:13" ht="33.75" customHeight="1">
      <c r="A18" s="468" t="s">
        <v>96</v>
      </c>
      <c r="B18" s="455" t="s">
        <v>24</v>
      </c>
      <c r="C18" s="456"/>
      <c r="D18" s="50">
        <v>3320</v>
      </c>
      <c r="E18" s="50">
        <v>5312000</v>
      </c>
      <c r="F18" s="50">
        <v>3188</v>
      </c>
      <c r="G18" s="50">
        <v>7651200</v>
      </c>
      <c r="H18" s="50">
        <v>3077</v>
      </c>
      <c r="I18" s="50">
        <v>7384800</v>
      </c>
      <c r="J18" s="173">
        <v>2976</v>
      </c>
      <c r="K18" s="173">
        <v>7142400</v>
      </c>
      <c r="L18" s="49">
        <v>2847</v>
      </c>
      <c r="M18" s="49">
        <v>6832800</v>
      </c>
    </row>
    <row r="19" spans="1:13" ht="33.75" customHeight="1">
      <c r="A19" s="469"/>
      <c r="B19" s="462" t="s">
        <v>5</v>
      </c>
      <c r="C19" s="464"/>
      <c r="D19" s="50">
        <v>684</v>
      </c>
      <c r="E19" s="50">
        <v>3214800</v>
      </c>
      <c r="F19" s="50">
        <v>711</v>
      </c>
      <c r="G19" s="50">
        <v>4194900</v>
      </c>
      <c r="H19" s="50">
        <v>728</v>
      </c>
      <c r="I19" s="50">
        <v>4295200</v>
      </c>
      <c r="J19" s="173">
        <v>753</v>
      </c>
      <c r="K19" s="173">
        <v>4442700</v>
      </c>
      <c r="L19" s="49">
        <v>782</v>
      </c>
      <c r="M19" s="49">
        <v>4613800</v>
      </c>
    </row>
    <row r="20" spans="1:13" ht="34.5" customHeight="1">
      <c r="A20" s="462" t="s">
        <v>95</v>
      </c>
      <c r="B20" s="463"/>
      <c r="C20" s="464"/>
      <c r="D20" s="50">
        <v>1699</v>
      </c>
      <c r="E20" s="50">
        <v>6796000</v>
      </c>
      <c r="F20" s="50">
        <v>1682</v>
      </c>
      <c r="G20" s="50">
        <v>10092000</v>
      </c>
      <c r="H20" s="50">
        <v>1717</v>
      </c>
      <c r="I20" s="50">
        <v>10302000</v>
      </c>
      <c r="J20" s="173">
        <v>1702</v>
      </c>
      <c r="K20" s="173">
        <v>10212000</v>
      </c>
      <c r="L20" s="49">
        <v>1743</v>
      </c>
      <c r="M20" s="49">
        <v>10458000</v>
      </c>
    </row>
    <row r="21" spans="1:13" ht="34.5" customHeight="1">
      <c r="A21" s="465" t="s">
        <v>3</v>
      </c>
      <c r="B21" s="466"/>
      <c r="C21" s="467"/>
      <c r="D21" s="171">
        <f t="shared" ref="D21:M21" si="0">SUM(D7:D20)</f>
        <v>65397</v>
      </c>
      <c r="E21" s="171">
        <f t="shared" si="0"/>
        <v>378745600</v>
      </c>
      <c r="F21" s="171">
        <f t="shared" si="0"/>
        <v>65869</v>
      </c>
      <c r="G21" s="171">
        <f t="shared" si="0"/>
        <v>435037300</v>
      </c>
      <c r="H21" s="171">
        <f t="shared" si="0"/>
        <v>65761</v>
      </c>
      <c r="I21" s="171">
        <f t="shared" si="0"/>
        <v>453317400</v>
      </c>
      <c r="J21" s="173">
        <f t="shared" si="0"/>
        <v>65986</v>
      </c>
      <c r="K21" s="173">
        <f t="shared" si="0"/>
        <v>473196400</v>
      </c>
      <c r="L21" s="49">
        <f t="shared" si="0"/>
        <v>65875</v>
      </c>
      <c r="M21" s="49">
        <f t="shared" si="0"/>
        <v>487106500</v>
      </c>
    </row>
    <row r="22" spans="1:13" ht="29.25" customHeight="1" thickBot="1">
      <c r="A22" s="444" t="s">
        <v>181</v>
      </c>
      <c r="B22" s="445"/>
      <c r="C22" s="195"/>
      <c r="D22" s="175" t="s">
        <v>182</v>
      </c>
      <c r="E22" s="175" t="s">
        <v>182</v>
      </c>
      <c r="F22" s="175" t="s">
        <v>182</v>
      </c>
      <c r="G22" s="175" t="s">
        <v>182</v>
      </c>
      <c r="H22" s="175" t="s">
        <v>182</v>
      </c>
      <c r="I22" s="175" t="s">
        <v>182</v>
      </c>
      <c r="J22" s="176" t="s">
        <v>182</v>
      </c>
      <c r="K22" s="176" t="s">
        <v>182</v>
      </c>
      <c r="L22" s="175" t="s">
        <v>182</v>
      </c>
      <c r="M22" s="170">
        <v>3961200</v>
      </c>
    </row>
    <row r="23" spans="1:13" ht="34.5" customHeight="1" thickTop="1">
      <c r="A23" s="446" t="s">
        <v>4</v>
      </c>
      <c r="B23" s="447"/>
      <c r="C23" s="448"/>
      <c r="D23" s="166" t="s">
        <v>182</v>
      </c>
      <c r="E23" s="172">
        <f>E21</f>
        <v>378745600</v>
      </c>
      <c r="F23" s="166" t="s">
        <v>182</v>
      </c>
      <c r="G23" s="172">
        <f>G21</f>
        <v>435037300</v>
      </c>
      <c r="H23" s="166" t="s">
        <v>182</v>
      </c>
      <c r="I23" s="172">
        <f>I21</f>
        <v>453317400</v>
      </c>
      <c r="J23" s="174" t="s">
        <v>182</v>
      </c>
      <c r="K23" s="172">
        <f>K21</f>
        <v>473196400</v>
      </c>
      <c r="L23" s="166" t="s">
        <v>182</v>
      </c>
      <c r="M23" s="47">
        <f>M21+M22</f>
        <v>491067700</v>
      </c>
    </row>
    <row r="24" spans="1:13" ht="22.5" customHeight="1">
      <c r="A24" s="167"/>
      <c r="B24" s="167"/>
      <c r="C24" s="167"/>
      <c r="D24" s="168"/>
      <c r="E24" s="168"/>
      <c r="F24" s="168"/>
      <c r="G24" s="168"/>
      <c r="H24" s="168"/>
      <c r="I24" s="168"/>
      <c r="J24" s="168"/>
      <c r="K24" s="169"/>
      <c r="L24" s="168"/>
      <c r="M24" s="169"/>
    </row>
    <row r="25" spans="1:13">
      <c r="A25" s="2"/>
      <c r="B25" s="2"/>
      <c r="C25" s="2"/>
      <c r="D25" s="2"/>
      <c r="E25" s="2"/>
      <c r="F25" s="2"/>
      <c r="G25" s="2"/>
      <c r="H25" s="2"/>
      <c r="I25" s="2"/>
      <c r="J25" s="2"/>
      <c r="L25" s="2"/>
    </row>
    <row r="26" spans="1:13">
      <c r="A26" s="2"/>
      <c r="B26" s="2"/>
      <c r="C26" s="2"/>
      <c r="D26" s="2"/>
      <c r="E26" s="2"/>
      <c r="F26" s="2"/>
      <c r="G26" s="2"/>
      <c r="H26" s="2"/>
      <c r="I26" s="2"/>
      <c r="J26" s="2"/>
      <c r="L26" s="2"/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L27" s="2"/>
    </row>
    <row r="28" spans="1:13">
      <c r="A28" s="2"/>
      <c r="B28" s="2"/>
      <c r="C28" s="2"/>
      <c r="D28" s="2"/>
      <c r="E28" s="2"/>
      <c r="F28" s="2"/>
      <c r="G28" s="2"/>
      <c r="H28" s="2"/>
      <c r="I28" s="2"/>
      <c r="J28" s="2"/>
      <c r="L28" s="2"/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L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L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L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L52" s="2"/>
    </row>
  </sheetData>
  <sheetProtection selectLockedCells="1"/>
  <mergeCells count="27">
    <mergeCell ref="L4:M4"/>
    <mergeCell ref="L5:M5"/>
    <mergeCell ref="A20:C20"/>
    <mergeCell ref="A21:C21"/>
    <mergeCell ref="B11:B12"/>
    <mergeCell ref="B13:B14"/>
    <mergeCell ref="B15:B16"/>
    <mergeCell ref="B17:C17"/>
    <mergeCell ref="A11:A17"/>
    <mergeCell ref="A18:A19"/>
    <mergeCell ref="B18:C18"/>
    <mergeCell ref="B19:C19"/>
    <mergeCell ref="A22:C22"/>
    <mergeCell ref="A23:C23"/>
    <mergeCell ref="A1:K1"/>
    <mergeCell ref="A3:K3"/>
    <mergeCell ref="A5:C6"/>
    <mergeCell ref="B7:C7"/>
    <mergeCell ref="B8:C8"/>
    <mergeCell ref="A7:A10"/>
    <mergeCell ref="B9:C9"/>
    <mergeCell ref="B10:C10"/>
    <mergeCell ref="D5:E5"/>
    <mergeCell ref="F5:G5"/>
    <mergeCell ref="H5:I5"/>
    <mergeCell ref="J5:K5"/>
    <mergeCell ref="J4:K4"/>
  </mergeCells>
  <phoneticPr fontId="2"/>
  <conditionalFormatting sqref="J5:K5">
    <cfRule type="expression" dxfId="47" priority="5">
      <formula>$J$5=""</formula>
    </cfRule>
  </conditionalFormatting>
  <conditionalFormatting sqref="D7:I20">
    <cfRule type="expression" dxfId="46" priority="4">
      <formula>D7=""</formula>
    </cfRule>
  </conditionalFormatting>
  <conditionalFormatting sqref="H7:I20">
    <cfRule type="expression" dxfId="45" priority="3">
      <formula>H7=""</formula>
    </cfRule>
  </conditionalFormatting>
  <conditionalFormatting sqref="F7:G20">
    <cfRule type="expression" dxfId="44" priority="2">
      <formula>F7=""</formula>
    </cfRule>
  </conditionalFormatting>
  <conditionalFormatting sqref="L5:M5">
    <cfRule type="expression" dxfId="43" priority="1">
      <formula>$J$5=""</formula>
    </cfRule>
  </conditionalFormatting>
  <pageMargins left="0.70866141732283472" right="0.51181102362204722" top="0.74803149606299213" bottom="0.74803149606299213" header="0.31496062992125984" footer="0.31496062992125984"/>
  <pageSetup paperSize="9" scale="95" firstPageNumber="28" orientation="portrait" useFirstPageNumber="1" r:id="rId1"/>
  <headerFooter>
    <oddFooter>&amp;C&amp;"ＭＳ 明朝,標準"&amp;P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showGridLines="0" view="pageBreakPreview" zoomScale="115" zoomScaleNormal="100" zoomScaleSheetLayoutView="115" workbookViewId="0">
      <selection activeCell="A4" sqref="A4"/>
    </sheetView>
  </sheetViews>
  <sheetFormatPr defaultRowHeight="13.5"/>
  <cols>
    <col min="1" max="2" width="3.75" style="2" customWidth="1"/>
    <col min="3" max="4" width="7.5" style="2" customWidth="1"/>
    <col min="5" max="5" width="11.875" style="2" customWidth="1"/>
    <col min="6" max="6" width="4.375" style="84" customWidth="1"/>
    <col min="7" max="7" width="10" style="84" customWidth="1"/>
    <col min="8" max="8" width="4.375" style="84" customWidth="1"/>
    <col min="9" max="9" width="10" style="84" customWidth="1"/>
    <col min="10" max="10" width="7.5" style="2" customWidth="1"/>
    <col min="11" max="11" width="11.875" style="2" customWidth="1"/>
    <col min="12" max="16384" width="9" style="2"/>
  </cols>
  <sheetData>
    <row r="1" spans="1:11" ht="22.5" customHeight="1">
      <c r="A1" s="3"/>
      <c r="B1" s="3"/>
      <c r="C1" s="3"/>
      <c r="D1" s="3"/>
      <c r="E1" s="3"/>
      <c r="F1" s="83"/>
      <c r="G1" s="83"/>
      <c r="H1" s="83"/>
      <c r="I1" s="83"/>
    </row>
    <row r="2" spans="1:11" ht="18.75" customHeight="1">
      <c r="A2" s="3"/>
      <c r="B2" s="3"/>
      <c r="C2" s="3"/>
      <c r="D2" s="3"/>
      <c r="E2" s="3"/>
      <c r="F2" s="83"/>
      <c r="G2" s="83"/>
      <c r="H2" s="83"/>
      <c r="I2" s="83"/>
    </row>
    <row r="3" spans="1:11" ht="18.75" customHeight="1">
      <c r="A3" s="436" t="s">
        <v>183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</row>
    <row r="4" spans="1:11" ht="15" customHeight="1">
      <c r="A4" s="3"/>
      <c r="B4" s="3"/>
      <c r="C4" s="3"/>
      <c r="D4" s="3"/>
      <c r="E4" s="3"/>
      <c r="F4" s="83"/>
      <c r="G4" s="83"/>
      <c r="H4" s="83"/>
      <c r="I4" s="83"/>
      <c r="J4" s="180" t="s">
        <v>118</v>
      </c>
      <c r="K4" s="180"/>
    </row>
    <row r="5" spans="1:11" ht="22.5" customHeight="1">
      <c r="A5" s="485" t="s">
        <v>117</v>
      </c>
      <c r="B5" s="485"/>
      <c r="C5" s="485"/>
      <c r="D5" s="485" t="s">
        <v>116</v>
      </c>
      <c r="E5" s="485"/>
      <c r="F5" s="486" t="s">
        <v>115</v>
      </c>
      <c r="G5" s="487"/>
      <c r="H5" s="487"/>
      <c r="I5" s="488"/>
      <c r="J5" s="474" t="s">
        <v>2</v>
      </c>
      <c r="K5" s="474"/>
    </row>
    <row r="6" spans="1:11" ht="22.5" customHeight="1">
      <c r="A6" s="485"/>
      <c r="B6" s="485"/>
      <c r="C6" s="485"/>
      <c r="D6" s="485"/>
      <c r="E6" s="485"/>
      <c r="F6" s="489" t="s">
        <v>114</v>
      </c>
      <c r="G6" s="489"/>
      <c r="H6" s="489" t="s">
        <v>113</v>
      </c>
      <c r="I6" s="489"/>
      <c r="J6" s="474"/>
      <c r="K6" s="474"/>
    </row>
    <row r="7" spans="1:11" ht="33.75" customHeight="1">
      <c r="A7" s="482" t="s">
        <v>19</v>
      </c>
      <c r="B7" s="474" t="s">
        <v>112</v>
      </c>
      <c r="C7" s="474"/>
      <c r="D7" s="57">
        <v>2152</v>
      </c>
      <c r="E7" s="57">
        <v>4304000</v>
      </c>
      <c r="F7" s="54"/>
      <c r="G7" s="54"/>
      <c r="H7" s="54"/>
      <c r="I7" s="54"/>
      <c r="J7" s="49">
        <v>2152</v>
      </c>
      <c r="K7" s="49">
        <v>4304000</v>
      </c>
    </row>
    <row r="8" spans="1:11" ht="33.75" customHeight="1">
      <c r="A8" s="483"/>
      <c r="B8" s="474" t="s">
        <v>111</v>
      </c>
      <c r="C8" s="474"/>
      <c r="D8" s="57">
        <v>246</v>
      </c>
      <c r="E8" s="57">
        <v>492000</v>
      </c>
      <c r="F8" s="54"/>
      <c r="G8" s="54"/>
      <c r="H8" s="54"/>
      <c r="I8" s="54"/>
      <c r="J8" s="49">
        <v>246</v>
      </c>
      <c r="K8" s="49">
        <v>492000</v>
      </c>
    </row>
    <row r="9" spans="1:11" ht="33.75" customHeight="1">
      <c r="A9" s="483"/>
      <c r="B9" s="474" t="s">
        <v>110</v>
      </c>
      <c r="C9" s="474"/>
      <c r="D9" s="57">
        <v>536</v>
      </c>
      <c r="E9" s="57">
        <v>1286400</v>
      </c>
      <c r="F9" s="54"/>
      <c r="G9" s="54"/>
      <c r="H9" s="54"/>
      <c r="I9" s="54"/>
      <c r="J9" s="49">
        <v>536</v>
      </c>
      <c r="K9" s="49">
        <v>1286400</v>
      </c>
    </row>
    <row r="10" spans="1:11" ht="33.75" customHeight="1">
      <c r="A10" s="484"/>
      <c r="B10" s="307" t="s">
        <v>109</v>
      </c>
      <c r="C10" s="309"/>
      <c r="D10" s="57">
        <v>66</v>
      </c>
      <c r="E10" s="57">
        <v>244200</v>
      </c>
      <c r="F10" s="54"/>
      <c r="G10" s="54"/>
      <c r="H10" s="56">
        <v>1</v>
      </c>
      <c r="I10" s="56">
        <v>3700</v>
      </c>
      <c r="J10" s="49">
        <v>65</v>
      </c>
      <c r="K10" s="49">
        <v>240500</v>
      </c>
    </row>
    <row r="11" spans="1:11" ht="33.75" customHeight="1">
      <c r="A11" s="478" t="s">
        <v>20</v>
      </c>
      <c r="B11" s="481" t="s">
        <v>101</v>
      </c>
      <c r="C11" s="58" t="s">
        <v>100</v>
      </c>
      <c r="D11" s="57">
        <v>1398</v>
      </c>
      <c r="E11" s="57">
        <v>5032800</v>
      </c>
      <c r="F11" s="56">
        <v>1</v>
      </c>
      <c r="G11" s="56">
        <v>3600</v>
      </c>
      <c r="H11" s="56"/>
      <c r="I11" s="56"/>
      <c r="J11" s="49">
        <v>1399</v>
      </c>
      <c r="K11" s="49">
        <v>5036400</v>
      </c>
    </row>
    <row r="12" spans="1:11" ht="33.75" customHeight="1">
      <c r="A12" s="479"/>
      <c r="B12" s="481"/>
      <c r="C12" s="58" t="s">
        <v>99</v>
      </c>
      <c r="D12" s="57">
        <v>1</v>
      </c>
      <c r="E12" s="57">
        <v>4600</v>
      </c>
      <c r="F12" s="54"/>
      <c r="G12" s="54"/>
      <c r="H12" s="54"/>
      <c r="I12" s="54"/>
      <c r="J12" s="49">
        <v>1</v>
      </c>
      <c r="K12" s="49">
        <v>4600</v>
      </c>
    </row>
    <row r="13" spans="1:11" ht="33.75" customHeight="1">
      <c r="A13" s="479"/>
      <c r="B13" s="481" t="s">
        <v>21</v>
      </c>
      <c r="C13" s="58" t="s">
        <v>22</v>
      </c>
      <c r="D13" s="57">
        <v>2</v>
      </c>
      <c r="E13" s="57">
        <v>13800</v>
      </c>
      <c r="F13" s="54"/>
      <c r="G13" s="54"/>
      <c r="H13" s="54"/>
      <c r="I13" s="54"/>
      <c r="J13" s="49">
        <v>2</v>
      </c>
      <c r="K13" s="49">
        <v>13800</v>
      </c>
    </row>
    <row r="14" spans="1:11" ht="33.75" customHeight="1">
      <c r="A14" s="479"/>
      <c r="B14" s="481"/>
      <c r="C14" s="58" t="s">
        <v>23</v>
      </c>
      <c r="D14" s="57">
        <v>45143</v>
      </c>
      <c r="E14" s="57">
        <v>400728600</v>
      </c>
      <c r="F14" s="59">
        <v>7</v>
      </c>
      <c r="G14" s="56">
        <v>35000</v>
      </c>
      <c r="H14" s="56">
        <v>25</v>
      </c>
      <c r="I14" s="56">
        <v>244800</v>
      </c>
      <c r="J14" s="49">
        <v>45125</v>
      </c>
      <c r="K14" s="49">
        <v>400518800</v>
      </c>
    </row>
    <row r="15" spans="1:11" ht="33.75" customHeight="1">
      <c r="A15" s="479"/>
      <c r="B15" s="481" t="s">
        <v>98</v>
      </c>
      <c r="C15" s="58" t="s">
        <v>22</v>
      </c>
      <c r="D15" s="57">
        <v>236</v>
      </c>
      <c r="E15" s="57">
        <v>833000</v>
      </c>
      <c r="F15" s="54"/>
      <c r="G15" s="54"/>
      <c r="H15" s="56"/>
      <c r="I15" s="56"/>
      <c r="J15" s="49">
        <v>236</v>
      </c>
      <c r="K15" s="49">
        <v>833000</v>
      </c>
    </row>
    <row r="16" spans="1:11" ht="33.75" customHeight="1">
      <c r="A16" s="479"/>
      <c r="B16" s="481"/>
      <c r="C16" s="58" t="s">
        <v>23</v>
      </c>
      <c r="D16" s="57">
        <v>10745</v>
      </c>
      <c r="E16" s="57">
        <v>52493400</v>
      </c>
      <c r="F16" s="56"/>
      <c r="G16" s="56"/>
      <c r="H16" s="56">
        <v>4</v>
      </c>
      <c r="I16" s="56">
        <v>21000</v>
      </c>
      <c r="J16" s="49">
        <v>10741</v>
      </c>
      <c r="K16" s="49">
        <v>52472400</v>
      </c>
    </row>
    <row r="17" spans="1:11" ht="33.75" customHeight="1">
      <c r="A17" s="480"/>
      <c r="B17" s="477" t="s">
        <v>97</v>
      </c>
      <c r="C17" s="477"/>
      <c r="D17" s="57">
        <v>0</v>
      </c>
      <c r="E17" s="57">
        <v>0</v>
      </c>
      <c r="F17" s="54"/>
      <c r="G17" s="54"/>
      <c r="H17" s="54"/>
      <c r="I17" s="54"/>
      <c r="J17" s="49">
        <v>0</v>
      </c>
      <c r="K17" s="49">
        <v>0</v>
      </c>
    </row>
    <row r="18" spans="1:11" ht="33.75" customHeight="1">
      <c r="A18" s="475" t="s">
        <v>96</v>
      </c>
      <c r="B18" s="477" t="s">
        <v>24</v>
      </c>
      <c r="C18" s="477"/>
      <c r="D18" s="57">
        <v>2847</v>
      </c>
      <c r="E18" s="57">
        <v>6832800</v>
      </c>
      <c r="F18" s="54"/>
      <c r="G18" s="54"/>
      <c r="H18" s="56"/>
      <c r="I18" s="56"/>
      <c r="J18" s="49">
        <v>2847</v>
      </c>
      <c r="K18" s="49">
        <v>6832800</v>
      </c>
    </row>
    <row r="19" spans="1:11" ht="33.75" customHeight="1">
      <c r="A19" s="476"/>
      <c r="B19" s="477" t="s">
        <v>5</v>
      </c>
      <c r="C19" s="477"/>
      <c r="D19" s="57">
        <v>782</v>
      </c>
      <c r="E19" s="57">
        <v>4613800</v>
      </c>
      <c r="F19" s="54"/>
      <c r="G19" s="54"/>
      <c r="H19" s="56"/>
      <c r="I19" s="56"/>
      <c r="J19" s="49">
        <v>782</v>
      </c>
      <c r="K19" s="49">
        <v>4613800</v>
      </c>
    </row>
    <row r="20" spans="1:11" ht="33.75" customHeight="1" thickBot="1">
      <c r="A20" s="341" t="s">
        <v>95</v>
      </c>
      <c r="B20" s="342"/>
      <c r="C20" s="343"/>
      <c r="D20" s="55">
        <v>1746</v>
      </c>
      <c r="E20" s="55">
        <v>10476000</v>
      </c>
      <c r="F20" s="54"/>
      <c r="G20" s="54"/>
      <c r="H20" s="53">
        <v>3</v>
      </c>
      <c r="I20" s="53">
        <v>18000</v>
      </c>
      <c r="J20" s="48">
        <v>1743</v>
      </c>
      <c r="K20" s="48">
        <v>10458000</v>
      </c>
    </row>
    <row r="21" spans="1:11" ht="33.75" customHeight="1" thickTop="1">
      <c r="A21" s="473" t="s">
        <v>4</v>
      </c>
      <c r="B21" s="473"/>
      <c r="C21" s="473"/>
      <c r="D21" s="47">
        <f t="shared" ref="D21:K21" si="0">SUM(D7:D20)</f>
        <v>65900</v>
      </c>
      <c r="E21" s="47">
        <f t="shared" si="0"/>
        <v>487355400</v>
      </c>
      <c r="F21" s="85">
        <f t="shared" si="0"/>
        <v>8</v>
      </c>
      <c r="G21" s="85">
        <f t="shared" si="0"/>
        <v>38600</v>
      </c>
      <c r="H21" s="85">
        <f t="shared" si="0"/>
        <v>33</v>
      </c>
      <c r="I21" s="85">
        <f t="shared" si="0"/>
        <v>287500</v>
      </c>
      <c r="J21" s="47">
        <f t="shared" si="0"/>
        <v>65875</v>
      </c>
      <c r="K21" s="47">
        <f t="shared" si="0"/>
        <v>487106500</v>
      </c>
    </row>
    <row r="22" spans="1:11">
      <c r="A22" s="3"/>
      <c r="B22" s="3"/>
      <c r="C22" s="3"/>
      <c r="D22" s="3"/>
      <c r="E22" s="3"/>
      <c r="F22" s="83"/>
      <c r="G22" s="83"/>
      <c r="H22" s="83"/>
      <c r="I22" s="83"/>
      <c r="J22" s="3"/>
      <c r="K22" s="3"/>
    </row>
    <row r="23" spans="1:11">
      <c r="A23" s="3"/>
      <c r="B23" s="3"/>
      <c r="C23" s="3"/>
      <c r="D23" s="3"/>
      <c r="E23" s="3"/>
      <c r="F23" s="83"/>
      <c r="G23" s="83"/>
      <c r="H23" s="83"/>
      <c r="I23" s="83"/>
      <c r="J23" s="3"/>
      <c r="K23" s="3"/>
    </row>
    <row r="24" spans="1:11">
      <c r="A24" s="3"/>
      <c r="B24" s="3"/>
      <c r="C24" s="3"/>
      <c r="D24" s="3"/>
      <c r="E24" s="3"/>
      <c r="F24" s="83"/>
      <c r="G24" s="83"/>
      <c r="H24" s="83"/>
      <c r="I24" s="83"/>
      <c r="J24" s="3"/>
      <c r="K24" s="3"/>
    </row>
    <row r="25" spans="1:11">
      <c r="A25" s="3"/>
      <c r="B25" s="3"/>
      <c r="C25" s="3"/>
      <c r="D25" s="3"/>
      <c r="E25" s="3"/>
      <c r="F25" s="83"/>
      <c r="G25" s="83"/>
      <c r="H25" s="83"/>
      <c r="I25" s="83"/>
      <c r="J25" s="3"/>
      <c r="K25" s="3"/>
    </row>
    <row r="26" spans="1:11">
      <c r="A26" s="3"/>
      <c r="B26" s="3"/>
      <c r="C26" s="3"/>
      <c r="D26" s="3"/>
      <c r="E26" s="3"/>
      <c r="F26" s="83"/>
      <c r="G26" s="83"/>
      <c r="H26" s="83"/>
      <c r="I26" s="83"/>
      <c r="J26" s="3"/>
      <c r="K26" s="3"/>
    </row>
    <row r="27" spans="1:11">
      <c r="A27" s="3"/>
      <c r="B27" s="3"/>
      <c r="C27" s="3"/>
      <c r="D27" s="3"/>
      <c r="E27" s="3"/>
      <c r="F27" s="83"/>
      <c r="G27" s="83"/>
      <c r="H27" s="83"/>
      <c r="I27" s="83"/>
      <c r="J27" s="3"/>
      <c r="K27" s="3"/>
    </row>
    <row r="28" spans="1:11">
      <c r="A28" s="3"/>
      <c r="B28" s="3"/>
      <c r="C28" s="3"/>
      <c r="D28" s="3"/>
      <c r="E28" s="3"/>
      <c r="F28" s="83"/>
      <c r="G28" s="83"/>
      <c r="H28" s="83"/>
      <c r="I28" s="83"/>
      <c r="J28" s="3"/>
      <c r="K28" s="3"/>
    </row>
    <row r="29" spans="1:11">
      <c r="A29" s="3"/>
      <c r="B29" s="3"/>
      <c r="C29" s="3"/>
      <c r="D29" s="3"/>
      <c r="E29" s="3"/>
      <c r="F29" s="83"/>
      <c r="G29" s="83"/>
      <c r="H29" s="83"/>
      <c r="I29" s="83"/>
      <c r="J29" s="3"/>
      <c r="K29" s="3"/>
    </row>
    <row r="30" spans="1:11">
      <c r="A30" s="3"/>
      <c r="B30" s="3"/>
      <c r="C30" s="3"/>
      <c r="D30" s="3"/>
      <c r="E30" s="3"/>
      <c r="F30" s="83"/>
      <c r="G30" s="83"/>
      <c r="H30" s="83"/>
      <c r="I30" s="83"/>
    </row>
    <row r="31" spans="1:11">
      <c r="A31" s="3"/>
      <c r="B31" s="3"/>
      <c r="C31" s="3"/>
      <c r="D31" s="3"/>
      <c r="E31" s="3"/>
      <c r="F31" s="83"/>
      <c r="G31" s="83"/>
      <c r="H31" s="83"/>
      <c r="I31" s="83"/>
    </row>
    <row r="32" spans="1:11">
      <c r="A32" s="3"/>
      <c r="B32" s="3"/>
      <c r="C32" s="3"/>
      <c r="D32" s="3"/>
      <c r="E32" s="3"/>
      <c r="F32" s="83"/>
      <c r="G32" s="83"/>
      <c r="H32" s="83"/>
      <c r="I32" s="83"/>
    </row>
    <row r="33" spans="1:9">
      <c r="A33" s="3"/>
      <c r="B33" s="3"/>
      <c r="C33" s="3"/>
      <c r="D33" s="3"/>
      <c r="E33" s="3"/>
      <c r="F33" s="83"/>
      <c r="G33" s="83"/>
      <c r="H33" s="83"/>
      <c r="I33" s="83"/>
    </row>
    <row r="34" spans="1:9">
      <c r="A34" s="3"/>
      <c r="B34" s="3"/>
      <c r="C34" s="3"/>
      <c r="D34" s="3"/>
      <c r="E34" s="3"/>
      <c r="F34" s="83"/>
      <c r="G34" s="83"/>
      <c r="H34" s="83"/>
      <c r="I34" s="83"/>
    </row>
    <row r="35" spans="1:9">
      <c r="A35" s="3"/>
      <c r="B35" s="3"/>
      <c r="C35" s="3"/>
      <c r="D35" s="3"/>
      <c r="E35" s="3"/>
      <c r="F35" s="83"/>
      <c r="G35" s="83"/>
      <c r="H35" s="83"/>
      <c r="I35" s="83"/>
    </row>
    <row r="36" spans="1:9">
      <c r="A36" s="3"/>
      <c r="B36" s="3"/>
      <c r="C36" s="3"/>
      <c r="D36" s="3"/>
      <c r="E36" s="3"/>
      <c r="F36" s="83"/>
      <c r="G36" s="83"/>
      <c r="H36" s="83"/>
      <c r="I36" s="83"/>
    </row>
    <row r="37" spans="1:9">
      <c r="A37" s="3"/>
      <c r="B37" s="3"/>
      <c r="C37" s="3"/>
      <c r="D37" s="3"/>
      <c r="E37" s="3"/>
      <c r="F37" s="83"/>
      <c r="G37" s="83"/>
      <c r="H37" s="83"/>
      <c r="I37" s="83"/>
    </row>
    <row r="38" spans="1:9">
      <c r="A38" s="3"/>
      <c r="B38" s="3"/>
      <c r="C38" s="3"/>
      <c r="D38" s="3"/>
      <c r="E38" s="3"/>
      <c r="F38" s="83"/>
      <c r="G38" s="83"/>
      <c r="H38" s="83"/>
      <c r="I38" s="83"/>
    </row>
    <row r="39" spans="1:9">
      <c r="A39" s="3"/>
      <c r="B39" s="3"/>
      <c r="C39" s="3"/>
      <c r="D39" s="3"/>
      <c r="E39" s="3"/>
      <c r="F39" s="83"/>
      <c r="G39" s="83"/>
      <c r="H39" s="83"/>
      <c r="I39" s="83"/>
    </row>
    <row r="40" spans="1:9">
      <c r="A40" s="3"/>
      <c r="B40" s="3"/>
      <c r="C40" s="3"/>
      <c r="D40" s="3"/>
      <c r="E40" s="3"/>
      <c r="F40" s="83"/>
      <c r="G40" s="83"/>
      <c r="H40" s="83"/>
      <c r="I40" s="83"/>
    </row>
    <row r="41" spans="1:9">
      <c r="A41" s="3"/>
      <c r="B41" s="3"/>
      <c r="C41" s="3"/>
      <c r="D41" s="3"/>
      <c r="E41" s="3"/>
      <c r="F41" s="83"/>
      <c r="G41" s="83"/>
      <c r="H41" s="83"/>
      <c r="I41" s="83"/>
    </row>
    <row r="42" spans="1:9">
      <c r="A42" s="3"/>
      <c r="B42" s="3"/>
      <c r="C42" s="3"/>
      <c r="D42" s="3"/>
      <c r="E42" s="3"/>
      <c r="F42" s="83"/>
      <c r="G42" s="83"/>
      <c r="H42" s="83"/>
      <c r="I42" s="83"/>
    </row>
    <row r="43" spans="1:9">
      <c r="A43" s="3"/>
      <c r="B43" s="3"/>
      <c r="C43" s="3"/>
      <c r="D43" s="3"/>
      <c r="E43" s="3"/>
      <c r="F43" s="83"/>
      <c r="G43" s="83"/>
      <c r="H43" s="83"/>
      <c r="I43" s="83"/>
    </row>
    <row r="44" spans="1:9">
      <c r="A44" s="3"/>
      <c r="B44" s="3"/>
      <c r="C44" s="3"/>
      <c r="D44" s="3"/>
      <c r="E44" s="3"/>
      <c r="F44" s="83"/>
      <c r="G44" s="83"/>
      <c r="H44" s="83"/>
      <c r="I44" s="83"/>
    </row>
    <row r="45" spans="1:9">
      <c r="A45" s="3"/>
      <c r="B45" s="3"/>
      <c r="C45" s="3"/>
      <c r="D45" s="3"/>
      <c r="E45" s="3"/>
      <c r="F45" s="83"/>
      <c r="G45" s="83"/>
      <c r="H45" s="83"/>
      <c r="I45" s="83"/>
    </row>
    <row r="46" spans="1:9">
      <c r="A46" s="3"/>
      <c r="B46" s="3"/>
      <c r="C46" s="3"/>
      <c r="D46" s="3"/>
      <c r="E46" s="3"/>
      <c r="F46" s="83"/>
      <c r="G46" s="83"/>
      <c r="H46" s="83"/>
      <c r="I46" s="83"/>
    </row>
    <row r="47" spans="1:9">
      <c r="A47" s="3"/>
      <c r="B47" s="3"/>
      <c r="C47" s="3"/>
      <c r="D47" s="3"/>
      <c r="E47" s="3"/>
      <c r="F47" s="83"/>
      <c r="G47" s="83"/>
      <c r="H47" s="83"/>
      <c r="I47" s="83"/>
    </row>
    <row r="48" spans="1:9">
      <c r="A48" s="3"/>
      <c r="B48" s="3"/>
      <c r="C48" s="3"/>
      <c r="D48" s="3"/>
      <c r="E48" s="3"/>
      <c r="F48" s="83"/>
      <c r="G48" s="83"/>
      <c r="H48" s="83"/>
      <c r="I48" s="83"/>
    </row>
    <row r="49" spans="1:9">
      <c r="A49" s="3"/>
      <c r="B49" s="3"/>
      <c r="C49" s="3"/>
      <c r="D49" s="3"/>
      <c r="E49" s="3"/>
      <c r="F49" s="83"/>
      <c r="G49" s="83"/>
      <c r="H49" s="83"/>
      <c r="I49" s="83"/>
    </row>
    <row r="50" spans="1:9">
      <c r="A50" s="3"/>
      <c r="B50" s="3"/>
      <c r="C50" s="3"/>
      <c r="D50" s="3"/>
      <c r="E50" s="3"/>
      <c r="F50" s="83"/>
      <c r="G50" s="83"/>
      <c r="H50" s="83"/>
      <c r="I50" s="83"/>
    </row>
    <row r="51" spans="1:9">
      <c r="A51" s="3"/>
      <c r="B51" s="3"/>
      <c r="C51" s="3"/>
      <c r="D51" s="3"/>
      <c r="E51" s="3"/>
      <c r="F51" s="83"/>
      <c r="G51" s="83"/>
      <c r="H51" s="83"/>
      <c r="I51" s="83"/>
    </row>
    <row r="52" spans="1:9">
      <c r="A52" s="3"/>
      <c r="B52" s="3"/>
      <c r="C52" s="3"/>
      <c r="D52" s="3"/>
      <c r="E52" s="3"/>
      <c r="F52" s="83"/>
      <c r="G52" s="83"/>
      <c r="H52" s="83"/>
      <c r="I52" s="83"/>
    </row>
    <row r="53" spans="1:9">
      <c r="A53" s="3"/>
      <c r="B53" s="3"/>
      <c r="C53" s="3"/>
      <c r="D53" s="3"/>
      <c r="E53" s="3"/>
      <c r="F53" s="83"/>
      <c r="G53" s="83"/>
      <c r="H53" s="83"/>
      <c r="I53" s="83"/>
    </row>
    <row r="54" spans="1:9">
      <c r="A54" s="3"/>
      <c r="B54" s="3"/>
      <c r="C54" s="3"/>
      <c r="D54" s="3"/>
      <c r="E54" s="3"/>
      <c r="F54" s="83"/>
      <c r="G54" s="83"/>
      <c r="H54" s="83"/>
      <c r="I54" s="83"/>
    </row>
    <row r="55" spans="1:9">
      <c r="A55" s="3"/>
      <c r="B55" s="3"/>
      <c r="C55" s="3"/>
      <c r="D55" s="3"/>
      <c r="E55" s="3"/>
      <c r="F55" s="83"/>
      <c r="G55" s="83"/>
      <c r="H55" s="83"/>
      <c r="I55" s="83"/>
    </row>
    <row r="56" spans="1:9">
      <c r="A56" s="3"/>
      <c r="B56" s="3"/>
      <c r="C56" s="3"/>
      <c r="D56" s="3"/>
      <c r="E56" s="3"/>
      <c r="F56" s="83"/>
      <c r="G56" s="83"/>
      <c r="H56" s="83"/>
      <c r="I56" s="83"/>
    </row>
    <row r="57" spans="1:9">
      <c r="A57" s="3"/>
      <c r="B57" s="3"/>
      <c r="C57" s="3"/>
      <c r="D57" s="3"/>
      <c r="E57" s="3"/>
      <c r="F57" s="83"/>
      <c r="G57" s="83"/>
      <c r="H57" s="83"/>
      <c r="I57" s="83"/>
    </row>
    <row r="58" spans="1:9">
      <c r="A58" s="3"/>
      <c r="B58" s="3"/>
      <c r="C58" s="3"/>
      <c r="D58" s="3"/>
      <c r="E58" s="3"/>
      <c r="F58" s="83"/>
      <c r="G58" s="83"/>
      <c r="H58" s="83"/>
      <c r="I58" s="83"/>
    </row>
    <row r="59" spans="1:9">
      <c r="A59" s="3"/>
      <c r="B59" s="3"/>
      <c r="C59" s="3"/>
      <c r="D59" s="3"/>
      <c r="E59" s="3"/>
      <c r="F59" s="83"/>
      <c r="G59" s="83"/>
      <c r="H59" s="83"/>
      <c r="I59" s="83"/>
    </row>
    <row r="60" spans="1:9">
      <c r="A60" s="3"/>
      <c r="B60" s="3"/>
      <c r="C60" s="3"/>
      <c r="D60" s="3"/>
      <c r="E60" s="3"/>
      <c r="F60" s="83"/>
      <c r="G60" s="83"/>
      <c r="H60" s="83"/>
      <c r="I60" s="83"/>
    </row>
    <row r="61" spans="1:9">
      <c r="A61" s="3"/>
      <c r="B61" s="3"/>
      <c r="C61" s="3"/>
      <c r="D61" s="3"/>
      <c r="E61" s="3"/>
      <c r="F61" s="83"/>
      <c r="G61" s="83"/>
      <c r="H61" s="83"/>
      <c r="I61" s="83"/>
    </row>
    <row r="62" spans="1:9">
      <c r="A62" s="3"/>
      <c r="B62" s="3"/>
      <c r="C62" s="3"/>
      <c r="D62" s="3"/>
      <c r="E62" s="3"/>
      <c r="F62" s="83"/>
      <c r="G62" s="83"/>
      <c r="H62" s="83"/>
      <c r="I62" s="83"/>
    </row>
    <row r="63" spans="1:9">
      <c r="A63" s="3"/>
      <c r="B63" s="3"/>
      <c r="C63" s="3"/>
      <c r="D63" s="3"/>
      <c r="E63" s="3"/>
      <c r="F63" s="83"/>
      <c r="G63" s="83"/>
      <c r="H63" s="83"/>
      <c r="I63" s="83"/>
    </row>
    <row r="64" spans="1:9">
      <c r="A64" s="3"/>
      <c r="B64" s="3"/>
      <c r="C64" s="3"/>
      <c r="D64" s="3"/>
      <c r="E64" s="3"/>
      <c r="F64" s="83"/>
      <c r="G64" s="83"/>
      <c r="H64" s="83"/>
      <c r="I64" s="83"/>
    </row>
    <row r="65" spans="1:9">
      <c r="A65" s="3"/>
      <c r="B65" s="3"/>
      <c r="C65" s="3"/>
      <c r="D65" s="3"/>
      <c r="E65" s="3"/>
      <c r="F65" s="83"/>
      <c r="G65" s="83"/>
      <c r="H65" s="83"/>
      <c r="I65" s="83"/>
    </row>
    <row r="66" spans="1:9">
      <c r="A66" s="3"/>
      <c r="B66" s="3"/>
      <c r="C66" s="3"/>
      <c r="D66" s="3"/>
      <c r="E66" s="3"/>
      <c r="F66" s="83"/>
      <c r="G66" s="83"/>
      <c r="H66" s="83"/>
      <c r="I66" s="83"/>
    </row>
    <row r="67" spans="1:9">
      <c r="A67" s="3"/>
      <c r="B67" s="3"/>
      <c r="C67" s="3"/>
      <c r="D67" s="3"/>
      <c r="E67" s="3"/>
      <c r="F67" s="83"/>
      <c r="G67" s="83"/>
      <c r="H67" s="83"/>
      <c r="I67" s="83"/>
    </row>
    <row r="68" spans="1:9">
      <c r="A68" s="3"/>
      <c r="B68" s="3"/>
      <c r="C68" s="3"/>
      <c r="D68" s="3"/>
      <c r="E68" s="3"/>
      <c r="F68" s="83"/>
      <c r="G68" s="83"/>
      <c r="H68" s="83"/>
      <c r="I68" s="83"/>
    </row>
    <row r="69" spans="1:9">
      <c r="A69" s="3"/>
      <c r="B69" s="3"/>
      <c r="C69" s="3"/>
      <c r="D69" s="3"/>
      <c r="E69" s="3"/>
      <c r="F69" s="83"/>
      <c r="G69" s="83"/>
      <c r="H69" s="83"/>
      <c r="I69" s="83"/>
    </row>
    <row r="70" spans="1:9">
      <c r="A70" s="3"/>
      <c r="B70" s="3"/>
      <c r="C70" s="3"/>
      <c r="D70" s="3"/>
      <c r="E70" s="3"/>
      <c r="F70" s="83"/>
      <c r="G70" s="83"/>
      <c r="H70" s="83"/>
      <c r="I70" s="83"/>
    </row>
    <row r="71" spans="1:9">
      <c r="A71" s="3"/>
      <c r="B71" s="3"/>
      <c r="C71" s="3"/>
      <c r="D71" s="3"/>
      <c r="E71" s="3"/>
      <c r="F71" s="83"/>
      <c r="G71" s="83"/>
      <c r="H71" s="83"/>
      <c r="I71" s="83"/>
    </row>
    <row r="72" spans="1:9">
      <c r="A72" s="3"/>
      <c r="B72" s="3"/>
      <c r="C72" s="3"/>
      <c r="D72" s="3"/>
      <c r="E72" s="3"/>
      <c r="F72" s="83"/>
      <c r="G72" s="83"/>
      <c r="H72" s="83"/>
      <c r="I72" s="83"/>
    </row>
    <row r="73" spans="1:9">
      <c r="A73" s="3"/>
      <c r="B73" s="3"/>
      <c r="C73" s="3"/>
      <c r="D73" s="3"/>
      <c r="E73" s="3"/>
      <c r="F73" s="83"/>
      <c r="G73" s="83"/>
      <c r="H73" s="83"/>
      <c r="I73" s="83"/>
    </row>
    <row r="74" spans="1:9">
      <c r="A74" s="3"/>
      <c r="B74" s="3"/>
      <c r="C74" s="3"/>
      <c r="D74" s="3"/>
      <c r="E74" s="3"/>
      <c r="F74" s="83"/>
      <c r="G74" s="83"/>
      <c r="H74" s="83"/>
      <c r="I74" s="83"/>
    </row>
    <row r="75" spans="1:9">
      <c r="A75" s="3"/>
      <c r="B75" s="3"/>
      <c r="C75" s="3"/>
      <c r="D75" s="3"/>
      <c r="E75" s="3"/>
      <c r="F75" s="83"/>
      <c r="G75" s="83"/>
      <c r="H75" s="83"/>
      <c r="I75" s="83"/>
    </row>
    <row r="76" spans="1:9">
      <c r="A76" s="3"/>
      <c r="B76" s="3"/>
      <c r="C76" s="3"/>
      <c r="D76" s="3"/>
      <c r="E76" s="3"/>
      <c r="F76" s="83"/>
      <c r="G76" s="83"/>
      <c r="H76" s="83"/>
      <c r="I76" s="83"/>
    </row>
    <row r="77" spans="1:9">
      <c r="A77" s="3"/>
      <c r="B77" s="3"/>
      <c r="C77" s="3"/>
      <c r="D77" s="3"/>
      <c r="E77" s="3"/>
      <c r="F77" s="83"/>
      <c r="G77" s="83"/>
      <c r="H77" s="83"/>
      <c r="I77" s="83"/>
    </row>
    <row r="78" spans="1:9">
      <c r="A78" s="3"/>
      <c r="B78" s="3"/>
      <c r="C78" s="3"/>
      <c r="D78" s="3"/>
      <c r="E78" s="3"/>
      <c r="F78" s="83"/>
      <c r="G78" s="83"/>
      <c r="H78" s="83"/>
      <c r="I78" s="83"/>
    </row>
    <row r="79" spans="1:9">
      <c r="A79" s="3"/>
      <c r="B79" s="3"/>
      <c r="C79" s="3"/>
      <c r="D79" s="3"/>
      <c r="E79" s="3"/>
      <c r="F79" s="83"/>
      <c r="G79" s="83"/>
      <c r="H79" s="83"/>
      <c r="I79" s="83"/>
    </row>
    <row r="80" spans="1:9">
      <c r="A80" s="3"/>
      <c r="B80" s="3"/>
      <c r="C80" s="3"/>
      <c r="D80" s="3"/>
      <c r="E80" s="3"/>
      <c r="F80" s="83"/>
      <c r="G80" s="83"/>
      <c r="H80" s="83"/>
      <c r="I80" s="83"/>
    </row>
    <row r="81" spans="1:9">
      <c r="A81" s="3"/>
      <c r="B81" s="3"/>
      <c r="C81" s="3"/>
      <c r="D81" s="3"/>
      <c r="E81" s="3"/>
      <c r="F81" s="83"/>
      <c r="G81" s="83"/>
      <c r="H81" s="83"/>
      <c r="I81" s="83"/>
    </row>
    <row r="82" spans="1:9">
      <c r="A82" s="3"/>
      <c r="B82" s="3"/>
      <c r="C82" s="3"/>
      <c r="D82" s="3"/>
      <c r="E82" s="3"/>
      <c r="F82" s="83"/>
      <c r="G82" s="83"/>
      <c r="H82" s="83"/>
      <c r="I82" s="83"/>
    </row>
    <row r="83" spans="1:9">
      <c r="A83" s="3"/>
      <c r="B83" s="3"/>
      <c r="C83" s="3"/>
      <c r="D83" s="3"/>
      <c r="E83" s="3"/>
      <c r="F83" s="83"/>
      <c r="G83" s="83"/>
      <c r="H83" s="83"/>
      <c r="I83" s="83"/>
    </row>
    <row r="84" spans="1:9">
      <c r="A84" s="3"/>
      <c r="B84" s="3"/>
      <c r="C84" s="3"/>
      <c r="D84" s="3"/>
      <c r="E84" s="3"/>
      <c r="F84" s="83"/>
      <c r="G84" s="83"/>
      <c r="H84" s="83"/>
      <c r="I84" s="83"/>
    </row>
    <row r="85" spans="1:9">
      <c r="A85" s="3"/>
      <c r="B85" s="3"/>
      <c r="C85" s="3"/>
      <c r="D85" s="3"/>
      <c r="E85" s="3"/>
      <c r="F85" s="83"/>
      <c r="G85" s="83"/>
      <c r="H85" s="83"/>
      <c r="I85" s="83"/>
    </row>
    <row r="86" spans="1:9">
      <c r="A86" s="3"/>
      <c r="B86" s="3"/>
      <c r="C86" s="3"/>
      <c r="D86" s="3"/>
      <c r="E86" s="3"/>
      <c r="F86" s="83"/>
      <c r="G86" s="83"/>
      <c r="H86" s="83"/>
      <c r="I86" s="83"/>
    </row>
    <row r="87" spans="1:9">
      <c r="A87" s="3"/>
      <c r="B87" s="3"/>
      <c r="C87" s="3"/>
      <c r="D87" s="3"/>
      <c r="E87" s="3"/>
      <c r="F87" s="83"/>
      <c r="G87" s="83"/>
      <c r="H87" s="83"/>
      <c r="I87" s="83"/>
    </row>
    <row r="88" spans="1:9">
      <c r="A88" s="3"/>
      <c r="B88" s="3"/>
      <c r="C88" s="3"/>
      <c r="D88" s="3"/>
      <c r="E88" s="3"/>
      <c r="F88" s="83"/>
      <c r="G88" s="83"/>
      <c r="H88" s="83"/>
      <c r="I88" s="83"/>
    </row>
    <row r="89" spans="1:9">
      <c r="A89" s="3"/>
      <c r="B89" s="3"/>
      <c r="C89" s="3"/>
      <c r="D89" s="3"/>
      <c r="E89" s="3"/>
      <c r="F89" s="83"/>
      <c r="G89" s="83"/>
      <c r="H89" s="83"/>
      <c r="I89" s="83"/>
    </row>
    <row r="90" spans="1:9">
      <c r="A90" s="3"/>
      <c r="B90" s="3"/>
      <c r="C90" s="3"/>
      <c r="D90" s="3"/>
      <c r="E90" s="3"/>
      <c r="F90" s="83"/>
      <c r="G90" s="83"/>
      <c r="H90" s="83"/>
      <c r="I90" s="83"/>
    </row>
    <row r="91" spans="1:9">
      <c r="A91" s="3"/>
      <c r="B91" s="3"/>
      <c r="C91" s="3"/>
      <c r="D91" s="3"/>
      <c r="E91" s="3"/>
      <c r="F91" s="83"/>
      <c r="G91" s="83"/>
      <c r="H91" s="83"/>
      <c r="I91" s="83"/>
    </row>
    <row r="92" spans="1:9">
      <c r="A92" s="3"/>
      <c r="B92" s="3"/>
      <c r="C92" s="3"/>
      <c r="D92" s="3"/>
      <c r="E92" s="3"/>
      <c r="F92" s="83"/>
      <c r="G92" s="83"/>
      <c r="H92" s="83"/>
      <c r="I92" s="83"/>
    </row>
    <row r="93" spans="1:9">
      <c r="A93" s="3"/>
      <c r="B93" s="3"/>
      <c r="C93" s="3"/>
      <c r="D93" s="3"/>
      <c r="E93" s="3"/>
      <c r="F93" s="83"/>
      <c r="G93" s="83"/>
      <c r="H93" s="83"/>
      <c r="I93" s="83"/>
    </row>
    <row r="94" spans="1:9">
      <c r="A94" s="3"/>
      <c r="B94" s="3"/>
      <c r="C94" s="3"/>
      <c r="D94" s="3"/>
      <c r="E94" s="3"/>
      <c r="F94" s="83"/>
      <c r="G94" s="83"/>
      <c r="H94" s="83"/>
      <c r="I94" s="83"/>
    </row>
    <row r="95" spans="1:9">
      <c r="A95" s="3"/>
      <c r="B95" s="3"/>
      <c r="C95" s="3"/>
      <c r="D95" s="3"/>
      <c r="E95" s="3"/>
      <c r="F95" s="83"/>
      <c r="G95" s="83"/>
      <c r="H95" s="83"/>
      <c r="I95" s="83"/>
    </row>
    <row r="96" spans="1:9">
      <c r="A96" s="3"/>
      <c r="B96" s="3"/>
      <c r="C96" s="3"/>
      <c r="D96" s="3"/>
      <c r="E96" s="3"/>
      <c r="F96" s="83"/>
      <c r="G96" s="83"/>
      <c r="H96" s="83"/>
      <c r="I96" s="83"/>
    </row>
    <row r="97" spans="1:9">
      <c r="A97" s="3"/>
      <c r="B97" s="3"/>
      <c r="C97" s="3"/>
      <c r="D97" s="3"/>
      <c r="E97" s="3"/>
      <c r="F97" s="83"/>
      <c r="G97" s="83"/>
      <c r="H97" s="83"/>
      <c r="I97" s="83"/>
    </row>
    <row r="98" spans="1:9">
      <c r="A98" s="3"/>
      <c r="B98" s="3"/>
      <c r="C98" s="3"/>
      <c r="D98" s="3"/>
      <c r="E98" s="3"/>
      <c r="F98" s="83"/>
      <c r="G98" s="83"/>
      <c r="H98" s="83"/>
      <c r="I98" s="83"/>
    </row>
    <row r="99" spans="1:9">
      <c r="A99" s="3"/>
      <c r="B99" s="3"/>
      <c r="C99" s="3"/>
      <c r="D99" s="3"/>
      <c r="E99" s="3"/>
      <c r="F99" s="83"/>
      <c r="G99" s="83"/>
      <c r="H99" s="83"/>
      <c r="I99" s="83"/>
    </row>
    <row r="100" spans="1:9">
      <c r="A100" s="3"/>
      <c r="B100" s="3"/>
      <c r="C100" s="3"/>
      <c r="D100" s="3"/>
      <c r="E100" s="3"/>
      <c r="F100" s="83"/>
      <c r="G100" s="83"/>
      <c r="H100" s="83"/>
      <c r="I100" s="83"/>
    </row>
    <row r="101" spans="1:9">
      <c r="A101" s="3"/>
      <c r="B101" s="3"/>
      <c r="C101" s="3"/>
      <c r="D101" s="3"/>
      <c r="E101" s="3"/>
      <c r="F101" s="83"/>
      <c r="G101" s="83"/>
      <c r="H101" s="83"/>
      <c r="I101" s="83"/>
    </row>
    <row r="102" spans="1:9">
      <c r="A102" s="3"/>
      <c r="B102" s="3"/>
      <c r="C102" s="3"/>
      <c r="D102" s="3"/>
      <c r="E102" s="3"/>
      <c r="F102" s="83"/>
      <c r="G102" s="83"/>
      <c r="H102" s="83"/>
      <c r="I102" s="83"/>
    </row>
    <row r="103" spans="1:9">
      <c r="A103" s="3"/>
      <c r="B103" s="3"/>
      <c r="C103" s="3"/>
      <c r="D103" s="3"/>
      <c r="E103" s="3"/>
      <c r="F103" s="83"/>
      <c r="G103" s="83"/>
      <c r="H103" s="83"/>
      <c r="I103" s="83"/>
    </row>
    <row r="104" spans="1:9">
      <c r="A104" s="3"/>
      <c r="B104" s="3"/>
      <c r="C104" s="3"/>
      <c r="D104" s="3"/>
      <c r="E104" s="3"/>
      <c r="F104" s="83"/>
      <c r="G104" s="83"/>
      <c r="H104" s="83"/>
      <c r="I104" s="83"/>
    </row>
    <row r="105" spans="1:9">
      <c r="A105" s="3"/>
      <c r="B105" s="3"/>
      <c r="C105" s="3"/>
      <c r="D105" s="3"/>
      <c r="E105" s="3"/>
      <c r="F105" s="83"/>
      <c r="G105" s="83"/>
      <c r="H105" s="83"/>
      <c r="I105" s="83"/>
    </row>
    <row r="106" spans="1:9">
      <c r="A106" s="3"/>
      <c r="B106" s="3"/>
      <c r="C106" s="3"/>
      <c r="D106" s="3"/>
      <c r="E106" s="3"/>
      <c r="F106" s="83"/>
      <c r="G106" s="83"/>
      <c r="H106" s="83"/>
      <c r="I106" s="83"/>
    </row>
    <row r="107" spans="1:9">
      <c r="A107" s="3"/>
      <c r="B107" s="3"/>
      <c r="C107" s="3"/>
      <c r="D107" s="3"/>
      <c r="E107" s="3"/>
      <c r="F107" s="83"/>
      <c r="G107" s="83"/>
      <c r="H107" s="83"/>
      <c r="I107" s="83"/>
    </row>
    <row r="108" spans="1:9">
      <c r="A108" s="3"/>
      <c r="B108" s="3"/>
      <c r="C108" s="3"/>
      <c r="D108" s="3"/>
      <c r="E108" s="3"/>
      <c r="F108" s="83"/>
      <c r="G108" s="83"/>
      <c r="H108" s="83"/>
      <c r="I108" s="83"/>
    </row>
    <row r="109" spans="1:9">
      <c r="A109" s="3"/>
      <c r="B109" s="3"/>
      <c r="C109" s="3"/>
      <c r="D109" s="3"/>
      <c r="E109" s="3"/>
      <c r="F109" s="83"/>
      <c r="G109" s="83"/>
      <c r="H109" s="83"/>
      <c r="I109" s="83"/>
    </row>
    <row r="110" spans="1:9">
      <c r="A110" s="3"/>
      <c r="B110" s="3"/>
      <c r="C110" s="3"/>
      <c r="D110" s="3"/>
      <c r="E110" s="3"/>
      <c r="F110" s="83"/>
      <c r="G110" s="83"/>
      <c r="H110" s="83"/>
      <c r="I110" s="83"/>
    </row>
    <row r="111" spans="1:9">
      <c r="A111" s="3"/>
      <c r="B111" s="3"/>
      <c r="C111" s="3"/>
      <c r="D111" s="3"/>
      <c r="E111" s="3"/>
      <c r="F111" s="83"/>
      <c r="G111" s="83"/>
      <c r="H111" s="83"/>
      <c r="I111" s="83"/>
    </row>
    <row r="112" spans="1:9">
      <c r="A112" s="3"/>
      <c r="B112" s="3"/>
      <c r="C112" s="3"/>
      <c r="D112" s="3"/>
      <c r="E112" s="3"/>
      <c r="F112" s="83"/>
      <c r="G112" s="83"/>
      <c r="H112" s="83"/>
      <c r="I112" s="83"/>
    </row>
    <row r="113" spans="1:9">
      <c r="A113" s="3"/>
      <c r="B113" s="3"/>
      <c r="C113" s="3"/>
      <c r="D113" s="3"/>
      <c r="E113" s="3"/>
      <c r="F113" s="83"/>
      <c r="G113" s="83"/>
      <c r="H113" s="83"/>
      <c r="I113" s="83"/>
    </row>
    <row r="114" spans="1:9">
      <c r="A114" s="3"/>
      <c r="B114" s="3"/>
      <c r="C114" s="3"/>
      <c r="D114" s="3"/>
      <c r="E114" s="3"/>
      <c r="F114" s="83"/>
      <c r="G114" s="83"/>
      <c r="H114" s="83"/>
      <c r="I114" s="83"/>
    </row>
    <row r="115" spans="1:9">
      <c r="A115" s="3"/>
      <c r="B115" s="3"/>
      <c r="C115" s="3"/>
      <c r="D115" s="3"/>
      <c r="E115" s="3"/>
      <c r="F115" s="83"/>
      <c r="G115" s="83"/>
      <c r="H115" s="83"/>
      <c r="I115" s="83"/>
    </row>
    <row r="116" spans="1:9">
      <c r="A116" s="3"/>
      <c r="B116" s="3"/>
      <c r="C116" s="3"/>
      <c r="D116" s="3"/>
      <c r="E116" s="3"/>
      <c r="F116" s="83"/>
      <c r="G116" s="83"/>
      <c r="H116" s="83"/>
      <c r="I116" s="83"/>
    </row>
    <row r="117" spans="1:9">
      <c r="A117" s="3"/>
      <c r="B117" s="3"/>
      <c r="C117" s="3"/>
      <c r="D117" s="3"/>
      <c r="E117" s="3"/>
      <c r="F117" s="83"/>
      <c r="G117" s="83"/>
      <c r="H117" s="83"/>
      <c r="I117" s="83"/>
    </row>
    <row r="118" spans="1:9">
      <c r="A118" s="3"/>
      <c r="B118" s="3"/>
      <c r="C118" s="3"/>
      <c r="D118" s="3"/>
      <c r="E118" s="3"/>
      <c r="F118" s="83"/>
      <c r="G118" s="83"/>
      <c r="H118" s="83"/>
      <c r="I118" s="83"/>
    </row>
  </sheetData>
  <sheetProtection selectLockedCells="1"/>
  <mergeCells count="23">
    <mergeCell ref="A3:K3"/>
    <mergeCell ref="J4:K4"/>
    <mergeCell ref="A5:C6"/>
    <mergeCell ref="D5:E6"/>
    <mergeCell ref="F5:I5"/>
    <mergeCell ref="J5:K6"/>
    <mergeCell ref="F6:G6"/>
    <mergeCell ref="H6:I6"/>
    <mergeCell ref="A21:C21"/>
    <mergeCell ref="B8:C8"/>
    <mergeCell ref="B9:C9"/>
    <mergeCell ref="B10:C10"/>
    <mergeCell ref="A18:A19"/>
    <mergeCell ref="B18:C18"/>
    <mergeCell ref="B19:C19"/>
    <mergeCell ref="A11:A17"/>
    <mergeCell ref="B11:B12"/>
    <mergeCell ref="B13:B14"/>
    <mergeCell ref="B15:B16"/>
    <mergeCell ref="B17:C17"/>
    <mergeCell ref="A7:A10"/>
    <mergeCell ref="B7:C7"/>
    <mergeCell ref="A20:C20"/>
  </mergeCells>
  <phoneticPr fontId="2"/>
  <conditionalFormatting sqref="D14:I14 D7:E10 H10:I10 D11:G11 D12:E13 D15:E20 H16:I16 H20:I20">
    <cfRule type="expression" dxfId="42" priority="1">
      <formula>D7=""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29" orientation="portrait" useFirstPageNumber="1" r:id="rId1"/>
  <headerFooter>
    <oddFooter>&amp;C&amp;"ＭＳ 明朝,標準"&amp;P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showGridLines="0" zoomScale="115" zoomScaleNormal="115" workbookViewId="0">
      <selection activeCell="G12" sqref="G12:G13"/>
    </sheetView>
  </sheetViews>
  <sheetFormatPr defaultRowHeight="13.5"/>
  <cols>
    <col min="1" max="1" width="6.25" customWidth="1"/>
    <col min="2" max="2" width="12.625" customWidth="1"/>
    <col min="3" max="3" width="7.5" customWidth="1"/>
    <col min="4" max="5" width="12.5" customWidth="1"/>
    <col min="6" max="6" width="7.5" customWidth="1"/>
    <col min="7" max="8" width="12.5" customWidth="1"/>
  </cols>
  <sheetData>
    <row r="1" spans="1:13" ht="30" customHeight="1">
      <c r="A1" s="202" t="s">
        <v>133</v>
      </c>
      <c r="B1" s="202"/>
      <c r="C1" s="202"/>
      <c r="D1" s="202"/>
      <c r="E1" s="202"/>
      <c r="F1" s="202"/>
      <c r="G1" s="202"/>
      <c r="H1" s="505"/>
    </row>
    <row r="2" spans="1:13">
      <c r="A2" s="2"/>
      <c r="B2" s="2"/>
      <c r="C2" s="2"/>
      <c r="D2" s="2"/>
      <c r="E2" s="2"/>
      <c r="F2" s="2"/>
      <c r="G2" s="2"/>
    </row>
    <row r="3" spans="1:13" ht="18.75" customHeight="1">
      <c r="A3" s="2"/>
      <c r="B3" s="2"/>
      <c r="C3" s="2"/>
      <c r="D3" s="2"/>
      <c r="E3" s="2"/>
      <c r="F3" s="2"/>
      <c r="G3" s="506" t="s">
        <v>132</v>
      </c>
      <c r="H3" s="180"/>
      <c r="I3" s="2"/>
      <c r="J3" s="2"/>
      <c r="K3" s="2"/>
      <c r="L3" s="2"/>
      <c r="M3" s="2"/>
    </row>
    <row r="4" spans="1:13" ht="18.75" customHeight="1">
      <c r="A4" s="513" t="s">
        <v>0</v>
      </c>
      <c r="B4" s="507" t="s">
        <v>131</v>
      </c>
      <c r="C4" s="508"/>
      <c r="D4" s="509"/>
      <c r="E4" s="510" t="s">
        <v>130</v>
      </c>
      <c r="F4" s="511"/>
      <c r="G4" s="512"/>
      <c r="H4" s="515" t="s">
        <v>4</v>
      </c>
      <c r="I4" s="2"/>
      <c r="J4" s="2"/>
      <c r="K4" s="2"/>
      <c r="L4" s="2"/>
      <c r="M4" s="2"/>
    </row>
    <row r="5" spans="1:13" ht="18.75" customHeight="1">
      <c r="A5" s="514"/>
      <c r="B5" s="12" t="s">
        <v>129</v>
      </c>
      <c r="C5" s="12" t="s">
        <v>18</v>
      </c>
      <c r="D5" s="13" t="s">
        <v>28</v>
      </c>
      <c r="E5" s="12" t="s">
        <v>129</v>
      </c>
      <c r="F5" s="12" t="s">
        <v>18</v>
      </c>
      <c r="G5" s="13" t="s">
        <v>28</v>
      </c>
      <c r="H5" s="516"/>
      <c r="I5" s="2"/>
      <c r="J5" s="2"/>
      <c r="K5" s="2"/>
      <c r="L5" s="2"/>
      <c r="M5" s="2"/>
    </row>
    <row r="6" spans="1:13" ht="18.75" customHeight="1">
      <c r="A6" s="494" t="s">
        <v>128</v>
      </c>
      <c r="B6" s="495">
        <v>247536389</v>
      </c>
      <c r="C6" s="73">
        <v>5262</v>
      </c>
      <c r="D6" s="497">
        <v>1302536452</v>
      </c>
      <c r="E6" s="495">
        <v>11183720</v>
      </c>
      <c r="F6" s="73">
        <v>2495</v>
      </c>
      <c r="G6" s="495">
        <v>27903385</v>
      </c>
      <c r="H6" s="503">
        <f>SUM(D6,G6)</f>
        <v>1330439837</v>
      </c>
      <c r="I6" s="2"/>
      <c r="J6" s="2"/>
      <c r="K6" s="2"/>
      <c r="L6" s="2"/>
      <c r="M6" s="2"/>
    </row>
    <row r="7" spans="1:13" ht="18.75" customHeight="1">
      <c r="A7" s="494"/>
      <c r="B7" s="496"/>
      <c r="C7" s="72">
        <v>1000</v>
      </c>
      <c r="D7" s="498"/>
      <c r="E7" s="496"/>
      <c r="F7" s="72">
        <v>1000</v>
      </c>
      <c r="G7" s="496"/>
      <c r="H7" s="504"/>
      <c r="I7" s="2"/>
      <c r="J7" s="2"/>
      <c r="K7" s="2"/>
      <c r="L7" s="2"/>
      <c r="M7" s="2"/>
    </row>
    <row r="8" spans="1:13" ht="18.75" customHeight="1">
      <c r="A8" s="494" t="s">
        <v>127</v>
      </c>
      <c r="B8" s="495">
        <v>240871347</v>
      </c>
      <c r="C8" s="73">
        <v>5262</v>
      </c>
      <c r="D8" s="497">
        <v>1245164648</v>
      </c>
      <c r="E8" s="495">
        <v>10718300</v>
      </c>
      <c r="F8" s="73">
        <v>2925</v>
      </c>
      <c r="G8" s="495">
        <v>29924219</v>
      </c>
      <c r="H8" s="503">
        <f>SUM(D8,G8)</f>
        <v>1275088867</v>
      </c>
      <c r="I8" s="2"/>
      <c r="J8" s="2"/>
      <c r="K8" s="2"/>
      <c r="L8" s="2"/>
      <c r="M8" s="2"/>
    </row>
    <row r="9" spans="1:13" ht="18.75" customHeight="1">
      <c r="A9" s="494"/>
      <c r="B9" s="496"/>
      <c r="C9" s="72">
        <v>1000</v>
      </c>
      <c r="D9" s="498"/>
      <c r="E9" s="496"/>
      <c r="F9" s="72">
        <v>1000</v>
      </c>
      <c r="G9" s="496"/>
      <c r="H9" s="504"/>
      <c r="I9" s="2"/>
      <c r="J9" s="2"/>
      <c r="K9" s="2"/>
      <c r="L9" s="2"/>
      <c r="M9" s="2"/>
    </row>
    <row r="10" spans="1:13" ht="18.75" customHeight="1">
      <c r="A10" s="494" t="s">
        <v>126</v>
      </c>
      <c r="B10" s="495">
        <v>224085586</v>
      </c>
      <c r="C10" s="73">
        <v>5262</v>
      </c>
      <c r="D10" s="497">
        <v>1179138574</v>
      </c>
      <c r="E10" s="495">
        <v>8577120</v>
      </c>
      <c r="F10" s="73">
        <v>3355</v>
      </c>
      <c r="G10" s="495">
        <v>28463233</v>
      </c>
      <c r="H10" s="503">
        <v>1207601807</v>
      </c>
      <c r="I10" s="2"/>
      <c r="J10" s="2"/>
      <c r="K10" s="2"/>
      <c r="L10" s="2"/>
      <c r="M10" s="2"/>
    </row>
    <row r="11" spans="1:13" ht="18.75" customHeight="1">
      <c r="A11" s="494"/>
      <c r="B11" s="496"/>
      <c r="C11" s="72">
        <v>1000</v>
      </c>
      <c r="D11" s="498"/>
      <c r="E11" s="496"/>
      <c r="F11" s="72">
        <v>1000</v>
      </c>
      <c r="G11" s="496"/>
      <c r="H11" s="504"/>
      <c r="I11" s="2"/>
      <c r="J11" s="2"/>
      <c r="K11" s="2"/>
      <c r="L11" s="2"/>
      <c r="M11" s="2"/>
    </row>
    <row r="12" spans="1:13" ht="18.75" customHeight="1">
      <c r="A12" s="490" t="s">
        <v>125</v>
      </c>
      <c r="B12" s="492">
        <v>212120864</v>
      </c>
      <c r="C12" s="71">
        <v>5692</v>
      </c>
      <c r="D12" s="492">
        <v>1154890786</v>
      </c>
      <c r="E12" s="492">
        <v>6596960</v>
      </c>
      <c r="F12" s="71">
        <v>4000</v>
      </c>
      <c r="G12" s="492">
        <v>26076177</v>
      </c>
      <c r="H12" s="499">
        <f>SUM(D12,G12)</f>
        <v>1180966963</v>
      </c>
      <c r="I12" s="2"/>
      <c r="J12" s="2"/>
      <c r="K12" s="2"/>
      <c r="L12" s="2"/>
      <c r="M12" s="2"/>
    </row>
    <row r="13" spans="1:13" ht="18.75" customHeight="1">
      <c r="A13" s="491"/>
      <c r="B13" s="493"/>
      <c r="C13" s="70">
        <v>1000</v>
      </c>
      <c r="D13" s="493"/>
      <c r="E13" s="493"/>
      <c r="F13" s="70">
        <v>1000</v>
      </c>
      <c r="G13" s="493"/>
      <c r="H13" s="500"/>
      <c r="I13" s="2"/>
      <c r="J13" s="2"/>
      <c r="K13" s="2"/>
      <c r="L13" s="2"/>
      <c r="M13" s="2"/>
    </row>
    <row r="14" spans="1:13" ht="18.75" customHeight="1">
      <c r="A14" s="501" t="s">
        <v>14</v>
      </c>
      <c r="B14" s="492">
        <v>207396857</v>
      </c>
      <c r="C14" s="71">
        <v>5692</v>
      </c>
      <c r="D14" s="492">
        <v>1180502877</v>
      </c>
      <c r="E14" s="492">
        <v>3130200</v>
      </c>
      <c r="F14" s="71">
        <v>4000</v>
      </c>
      <c r="G14" s="492">
        <v>12661206</v>
      </c>
      <c r="H14" s="499">
        <f>SUM(D14,G14)</f>
        <v>1193164083</v>
      </c>
      <c r="I14" s="2"/>
      <c r="J14" s="2"/>
      <c r="K14" s="2"/>
      <c r="L14" s="2"/>
      <c r="M14" s="2"/>
    </row>
    <row r="15" spans="1:13" ht="18.75" customHeight="1">
      <c r="A15" s="502"/>
      <c r="B15" s="493"/>
      <c r="C15" s="70">
        <v>1000</v>
      </c>
      <c r="D15" s="493"/>
      <c r="E15" s="493"/>
      <c r="F15" s="70">
        <v>1000</v>
      </c>
      <c r="G15" s="493"/>
      <c r="H15" s="500"/>
      <c r="I15" s="2"/>
      <c r="J15" s="2"/>
      <c r="K15" s="2"/>
      <c r="L15" s="2"/>
      <c r="M15" s="2"/>
    </row>
    <row r="16" spans="1:13" ht="37.5" customHeight="1">
      <c r="A16" s="44"/>
      <c r="B16" s="44"/>
      <c r="C16" s="44"/>
      <c r="D16" s="44"/>
      <c r="E16" s="44"/>
      <c r="F16" s="44"/>
      <c r="G16" s="44"/>
      <c r="H16" s="44"/>
      <c r="I16" s="2"/>
      <c r="J16" s="2"/>
      <c r="K16" s="2"/>
      <c r="L16" s="2"/>
      <c r="M16" s="2"/>
    </row>
    <row r="17" spans="1:13" ht="29.25" customHeight="1">
      <c r="A17" s="202" t="s">
        <v>124</v>
      </c>
      <c r="B17" s="202"/>
      <c r="C17" s="202"/>
      <c r="D17" s="202"/>
      <c r="E17" s="202"/>
      <c r="F17" s="202"/>
      <c r="G17" s="202"/>
      <c r="H17" s="202"/>
      <c r="I17" s="2"/>
      <c r="J17" s="2"/>
      <c r="K17" s="2"/>
      <c r="L17" s="2"/>
      <c r="M17" s="2"/>
    </row>
    <row r="18" spans="1:13" s="60" customFormat="1" ht="15" customHeight="1">
      <c r="A18" s="3"/>
      <c r="B18" s="3"/>
      <c r="C18" s="3"/>
      <c r="D18" s="3"/>
      <c r="E18" s="3"/>
      <c r="F18" s="3"/>
      <c r="G18" s="180" t="s">
        <v>123</v>
      </c>
      <c r="H18" s="180"/>
      <c r="I18" s="3"/>
      <c r="J18" s="3"/>
      <c r="K18" s="3"/>
      <c r="L18" s="3"/>
      <c r="M18" s="3"/>
    </row>
    <row r="19" spans="1:13" s="60" customFormat="1" ht="37.5" customHeight="1">
      <c r="A19" s="12" t="s">
        <v>0</v>
      </c>
      <c r="B19" s="12" t="s">
        <v>17</v>
      </c>
      <c r="C19" s="12" t="s">
        <v>18</v>
      </c>
      <c r="D19" s="13" t="s">
        <v>28</v>
      </c>
      <c r="E19" s="12" t="s">
        <v>17</v>
      </c>
      <c r="F19" s="12" t="s">
        <v>18</v>
      </c>
      <c r="G19" s="13" t="s">
        <v>28</v>
      </c>
      <c r="H19" s="13" t="s">
        <v>4</v>
      </c>
      <c r="I19" s="3"/>
      <c r="J19" s="3"/>
      <c r="K19" s="3"/>
      <c r="L19" s="3"/>
      <c r="M19" s="3"/>
    </row>
    <row r="20" spans="1:13" s="60" customFormat="1" ht="37.5" customHeight="1">
      <c r="A20" s="11" t="s">
        <v>122</v>
      </c>
      <c r="B20" s="67">
        <v>0</v>
      </c>
      <c r="C20" s="69">
        <v>1</v>
      </c>
      <c r="D20" s="67">
        <v>0</v>
      </c>
      <c r="E20" s="67">
        <v>17888000</v>
      </c>
      <c r="F20" s="68">
        <v>0.7</v>
      </c>
      <c r="G20" s="67">
        <v>123900</v>
      </c>
      <c r="H20" s="66">
        <f>SUM(D20,G20)</f>
        <v>123900</v>
      </c>
      <c r="I20" s="3"/>
      <c r="J20" s="3"/>
      <c r="K20" s="3"/>
      <c r="L20" s="3"/>
      <c r="M20" s="3"/>
    </row>
    <row r="21" spans="1:13" s="60" customFormat="1" ht="37.5" customHeight="1">
      <c r="A21" s="11" t="s">
        <v>121</v>
      </c>
      <c r="B21" s="67">
        <v>0</v>
      </c>
      <c r="C21" s="69">
        <v>1</v>
      </c>
      <c r="D21" s="67">
        <v>0</v>
      </c>
      <c r="E21" s="67">
        <v>24625000</v>
      </c>
      <c r="F21" s="68">
        <v>0.7</v>
      </c>
      <c r="G21" s="67">
        <v>170900</v>
      </c>
      <c r="H21" s="66">
        <f>SUM(D21,G21)</f>
        <v>170900</v>
      </c>
      <c r="I21" s="3"/>
      <c r="J21" s="3"/>
      <c r="K21" s="3"/>
      <c r="L21" s="3"/>
    </row>
    <row r="22" spans="1:13" s="60" customFormat="1" ht="37.5" customHeight="1">
      <c r="A22" s="11" t="s">
        <v>120</v>
      </c>
      <c r="B22" s="67">
        <v>0</v>
      </c>
      <c r="C22" s="69">
        <v>1</v>
      </c>
      <c r="D22" s="67">
        <v>0</v>
      </c>
      <c r="E22" s="67">
        <v>14365000</v>
      </c>
      <c r="F22" s="68">
        <v>0.7</v>
      </c>
      <c r="G22" s="67">
        <v>97500</v>
      </c>
      <c r="H22" s="66">
        <f>SUM(D22,G22)</f>
        <v>97500</v>
      </c>
      <c r="I22" s="3"/>
      <c r="J22" s="3"/>
      <c r="K22" s="3"/>
      <c r="L22" s="3"/>
    </row>
    <row r="23" spans="1:13" s="60" customFormat="1" ht="37.5" customHeight="1">
      <c r="A23" s="11" t="s">
        <v>119</v>
      </c>
      <c r="B23" s="62">
        <v>4855000</v>
      </c>
      <c r="C23" s="64">
        <v>1</v>
      </c>
      <c r="D23" s="62">
        <v>48400</v>
      </c>
      <c r="E23" s="62">
        <v>28020000</v>
      </c>
      <c r="F23" s="63">
        <v>0.7</v>
      </c>
      <c r="G23" s="62">
        <v>195000</v>
      </c>
      <c r="H23" s="61">
        <f>SUM(D23,G23)</f>
        <v>243400</v>
      </c>
      <c r="I23" s="3"/>
      <c r="J23" s="3"/>
      <c r="K23" s="3"/>
      <c r="L23" s="3"/>
    </row>
    <row r="24" spans="1:13" s="60" customFormat="1" ht="37.5" customHeight="1">
      <c r="A24" s="65" t="s">
        <v>14</v>
      </c>
      <c r="B24" s="62">
        <v>2194000</v>
      </c>
      <c r="C24" s="64">
        <v>1</v>
      </c>
      <c r="D24" s="62">
        <v>21900</v>
      </c>
      <c r="E24" s="62">
        <v>26927000</v>
      </c>
      <c r="F24" s="63">
        <v>0.7</v>
      </c>
      <c r="G24" s="62">
        <v>187400</v>
      </c>
      <c r="H24" s="61">
        <f>SUM(D24,G24)</f>
        <v>209300</v>
      </c>
      <c r="I24" s="3"/>
      <c r="J24" s="3"/>
      <c r="K24" s="3"/>
      <c r="L24" s="3"/>
    </row>
    <row r="25" spans="1:1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</sheetData>
  <sheetProtection selectLockedCells="1"/>
  <mergeCells count="38">
    <mergeCell ref="A1:H1"/>
    <mergeCell ref="H8:H9"/>
    <mergeCell ref="A10:A11"/>
    <mergeCell ref="B10:B11"/>
    <mergeCell ref="D10:D11"/>
    <mergeCell ref="E10:E11"/>
    <mergeCell ref="G10:G11"/>
    <mergeCell ref="G3:H3"/>
    <mergeCell ref="B4:D4"/>
    <mergeCell ref="E4:G4"/>
    <mergeCell ref="A4:A5"/>
    <mergeCell ref="H4:H5"/>
    <mergeCell ref="A8:A9"/>
    <mergeCell ref="B8:B9"/>
    <mergeCell ref="D8:D9"/>
    <mergeCell ref="H12:H13"/>
    <mergeCell ref="H10:H11"/>
    <mergeCell ref="G6:G7"/>
    <mergeCell ref="E8:E9"/>
    <mergeCell ref="G8:G9"/>
    <mergeCell ref="E12:E13"/>
    <mergeCell ref="G12:G13"/>
    <mergeCell ref="A12:A13"/>
    <mergeCell ref="B12:B13"/>
    <mergeCell ref="D12:D13"/>
    <mergeCell ref="G18:H18"/>
    <mergeCell ref="A6:A7"/>
    <mergeCell ref="B6:B7"/>
    <mergeCell ref="D6:D7"/>
    <mergeCell ref="E6:E7"/>
    <mergeCell ref="H14:H15"/>
    <mergeCell ref="A14:A15"/>
    <mergeCell ref="B14:B15"/>
    <mergeCell ref="A17:H17"/>
    <mergeCell ref="D14:D15"/>
    <mergeCell ref="E14:E15"/>
    <mergeCell ref="G14:G15"/>
    <mergeCell ref="H6:H7"/>
  </mergeCells>
  <phoneticPr fontId="2"/>
  <conditionalFormatting sqref="B20:G22">
    <cfRule type="expression" dxfId="41" priority="33">
      <formula>B20=""</formula>
    </cfRule>
  </conditionalFormatting>
  <conditionalFormatting sqref="B23:G23">
    <cfRule type="expression" dxfId="40" priority="34">
      <formula>B23=""</formula>
    </cfRule>
  </conditionalFormatting>
  <conditionalFormatting sqref="A12:A13">
    <cfRule type="expression" dxfId="39" priority="32">
      <formula>$A$12=""</formula>
    </cfRule>
  </conditionalFormatting>
  <conditionalFormatting sqref="B12:B13 D12:E13 G12:G13">
    <cfRule type="expression" dxfId="38" priority="31">
      <formula>B12=""</formula>
    </cfRule>
  </conditionalFormatting>
  <conditionalFormatting sqref="B10:G10 F6:F9 B8:E8 G8 B6:E6 G6 C7 C9 C11 F11">
    <cfRule type="expression" dxfId="37" priority="30">
      <formula>B6=""</formula>
    </cfRule>
  </conditionalFormatting>
  <conditionalFormatting sqref="C12:C13">
    <cfRule type="expression" dxfId="36" priority="29">
      <formula>C12=""</formula>
    </cfRule>
  </conditionalFormatting>
  <conditionalFormatting sqref="F12:F13">
    <cfRule type="expression" dxfId="35" priority="28">
      <formula>F12=""</formula>
    </cfRule>
  </conditionalFormatting>
  <conditionalFormatting sqref="B10 D10:E10 G10">
    <cfRule type="expression" dxfId="34" priority="27">
      <formula>B10=""</formula>
    </cfRule>
  </conditionalFormatting>
  <conditionalFormatting sqref="C10:C11">
    <cfRule type="expression" dxfId="33" priority="26">
      <formula>C10=""</formula>
    </cfRule>
  </conditionalFormatting>
  <conditionalFormatting sqref="F10:F11">
    <cfRule type="expression" dxfId="32" priority="25">
      <formula>F10=""</formula>
    </cfRule>
  </conditionalFormatting>
  <conditionalFormatting sqref="B22:G22">
    <cfRule type="expression" dxfId="31" priority="24">
      <formula>B22=""</formula>
    </cfRule>
  </conditionalFormatting>
  <conditionalFormatting sqref="A14:A15">
    <cfRule type="expression" dxfId="30" priority="23">
      <formula>$A$12=""</formula>
    </cfRule>
  </conditionalFormatting>
  <conditionalFormatting sqref="B14:B15 D14:E15 G14:G15">
    <cfRule type="expression" dxfId="29" priority="22">
      <formula>B14=""</formula>
    </cfRule>
  </conditionalFormatting>
  <conditionalFormatting sqref="C14:C15">
    <cfRule type="expression" dxfId="28" priority="21">
      <formula>C14=""</formula>
    </cfRule>
  </conditionalFormatting>
  <conditionalFormatting sqref="F14:F15">
    <cfRule type="expression" dxfId="27" priority="20">
      <formula>F14=""</formula>
    </cfRule>
  </conditionalFormatting>
  <conditionalFormatting sqref="B24:G24">
    <cfRule type="expression" dxfId="26" priority="19">
      <formula>B24=""</formula>
    </cfRule>
  </conditionalFormatting>
  <conditionalFormatting sqref="B10">
    <cfRule type="expression" dxfId="25" priority="18">
      <formula>B10=""</formula>
    </cfRule>
  </conditionalFormatting>
  <conditionalFormatting sqref="B8">
    <cfRule type="expression" dxfId="24" priority="17">
      <formula>B8=""</formula>
    </cfRule>
  </conditionalFormatting>
  <conditionalFormatting sqref="B12:B13">
    <cfRule type="expression" dxfId="23" priority="16">
      <formula>B12=""</formula>
    </cfRule>
  </conditionalFormatting>
  <conditionalFormatting sqref="D10:E10">
    <cfRule type="expression" dxfId="22" priority="15">
      <formula>D10=""</formula>
    </cfRule>
  </conditionalFormatting>
  <conditionalFormatting sqref="D8:E8">
    <cfRule type="expression" dxfId="21" priority="14">
      <formula>D8=""</formula>
    </cfRule>
  </conditionalFormatting>
  <conditionalFormatting sqref="D12:E13">
    <cfRule type="expression" dxfId="20" priority="13">
      <formula>D12=""</formula>
    </cfRule>
  </conditionalFormatting>
  <conditionalFormatting sqref="F10:F11">
    <cfRule type="expression" dxfId="19" priority="12">
      <formula>F10=""</formula>
    </cfRule>
  </conditionalFormatting>
  <conditionalFormatting sqref="F8:F9">
    <cfRule type="expression" dxfId="18" priority="11">
      <formula>F8=""</formula>
    </cfRule>
  </conditionalFormatting>
  <conditionalFormatting sqref="F12:F13">
    <cfRule type="expression" dxfId="17" priority="10">
      <formula>F12=""</formula>
    </cfRule>
  </conditionalFormatting>
  <conditionalFormatting sqref="G10">
    <cfRule type="expression" dxfId="16" priority="9">
      <formula>G10=""</formula>
    </cfRule>
  </conditionalFormatting>
  <conditionalFormatting sqref="G8">
    <cfRule type="expression" dxfId="15" priority="8">
      <formula>G8=""</formula>
    </cfRule>
  </conditionalFormatting>
  <conditionalFormatting sqref="G12:G13">
    <cfRule type="expression" dxfId="14" priority="7">
      <formula>G12=""</formula>
    </cfRule>
  </conditionalFormatting>
  <conditionalFormatting sqref="C10:C11">
    <cfRule type="expression" dxfId="13" priority="6">
      <formula>C10=""</formula>
    </cfRule>
  </conditionalFormatting>
  <conditionalFormatting sqref="C8:C9">
    <cfRule type="expression" dxfId="12" priority="5">
      <formula>C8=""</formula>
    </cfRule>
  </conditionalFormatting>
  <conditionalFormatting sqref="C12:C13">
    <cfRule type="expression" dxfId="11" priority="4">
      <formula>C12=""</formula>
    </cfRule>
  </conditionalFormatting>
  <conditionalFormatting sqref="B22:G22">
    <cfRule type="expression" dxfId="10" priority="3">
      <formula>B22=""</formula>
    </cfRule>
  </conditionalFormatting>
  <conditionalFormatting sqref="B21:G21">
    <cfRule type="expression" dxfId="9" priority="2">
      <formula>B21=""</formula>
    </cfRule>
  </conditionalFormatting>
  <conditionalFormatting sqref="B23:G23">
    <cfRule type="expression" dxfId="8" priority="1">
      <formula>B23=""</formula>
    </cfRule>
  </conditionalFormatting>
  <pageMargins left="0.70866141732283472" right="0.70866141732283472" top="0.74803149606299213" bottom="0.74803149606299213" header="0.31496062992125984" footer="0.31496062992125984"/>
  <pageSetup paperSize="9" firstPageNumber="30" orientation="portrait" useFirstPageNumber="1" r:id="rId1"/>
  <headerFooter>
    <oddFooter>&amp;C&amp;"ＭＳ Ｐ明朝,標準"&amp;A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22</vt:lpstr>
      <vt:lpstr>23</vt:lpstr>
      <vt:lpstr>24</vt:lpstr>
      <vt:lpstr>25</vt:lpstr>
      <vt:lpstr>26</vt:lpstr>
      <vt:lpstr>27 </vt:lpstr>
      <vt:lpstr>28</vt:lpstr>
      <vt:lpstr>29</vt:lpstr>
      <vt:lpstr>30</vt:lpstr>
      <vt:lpstr>31</vt:lpstr>
      <vt:lpstr>'23'!Print_Area</vt:lpstr>
      <vt:lpstr>'24'!Print_Area</vt:lpstr>
      <vt:lpstr>'25'!Print_Area</vt:lpstr>
      <vt:lpstr>'27 '!Print_Area</vt:lpstr>
      <vt:lpstr>'29'!Print_Area</vt:lpstr>
    </vt:vector>
  </TitlesOfParts>
  <Company>高岡市役所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2020-11-06T02:54:04Z</cp:lastPrinted>
  <dcterms:created xsi:type="dcterms:W3CDTF">2016-08-01T00:43:53Z</dcterms:created>
  <dcterms:modified xsi:type="dcterms:W3CDTF">2020-11-06T02:54:05Z</dcterms:modified>
</cp:coreProperties>
</file>