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git\bid_entry\07申請書\doc\ver7\reg_standard\"/>
    </mc:Choice>
  </mc:AlternateContent>
  <xr:revisionPtr revIDLastSave="0" documentId="13_ncr:1_{E2D5DDEE-10D1-4DFD-98A4-EEAD50B427B2}" xr6:coauthVersionLast="47" xr6:coauthVersionMax="47" xr10:uidLastSave="{00000000-0000-0000-0000-000000000000}"/>
  <workbookProtection workbookAlgorithmName="SHA-512" workbookHashValue="1pnzJZulsSYrAKCnLs3c9lr4Vk0IhPXWet7wboUV2J6NBiNzQJv8cwM7LrlHzLD+rAkOajNhxpRxqIvwTsgysA==" workbookSaltValue="O/voMkgcMAs83NR8OGkEhw==" workbookSpinCount="100000" lockStructure="1"/>
  <bookViews>
    <workbookView xWindow="2730" yWindow="1485" windowWidth="19605" windowHeight="14715"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入力シート!$A$238</definedName>
    <definedName name="業種">settings!$A$7:$A$60</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6" i="1" l="1"/>
  <c r="A238" i="1"/>
  <c r="A228" i="1"/>
  <c r="A227" i="1"/>
  <c r="A201" i="1"/>
  <c r="A198" i="1"/>
  <c r="A197" i="1"/>
  <c r="A193" i="1"/>
  <c r="A190" i="1"/>
  <c r="A189" i="1"/>
  <c r="A188" i="1"/>
  <c r="A176"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E293" i="1"/>
  <c r="V346" i="1" l="1"/>
  <c r="T346" i="1"/>
  <c r="U304" i="1" l="1"/>
  <c r="I234" i="1" l="1"/>
  <c r="N191" i="1" l="1"/>
  <c r="I191" i="1"/>
  <c r="J179" i="1" l="1"/>
  <c r="J181" i="1" l="1"/>
  <c r="E229" i="1"/>
  <c r="I199" i="1" l="1"/>
  <c r="D114" i="1" l="1"/>
  <c r="D116" i="1" s="1"/>
  <c r="D118" i="1" s="1"/>
  <c r="D120" i="1" s="1"/>
  <c r="D122" i="1" s="1"/>
  <c r="D124" i="1" s="1"/>
  <c r="D126" i="1" s="1"/>
  <c r="J185" i="1" l="1"/>
  <c r="J183" i="1"/>
  <c r="A2" i="2" l="1"/>
  <c r="A1" i="2"/>
</calcChain>
</file>

<file path=xl/sharedStrings.xml><?xml version="1.0" encoding="utf-8"?>
<sst xmlns="http://schemas.openxmlformats.org/spreadsheetml/2006/main" count="483" uniqueCount="395">
  <si>
    <t>営業年数</t>
    <rPh sb="0" eb="2">
      <t>エイギョウ</t>
    </rPh>
    <rPh sb="2" eb="4">
      <t>ネンスウ</t>
    </rPh>
    <phoneticPr fontId="6"/>
  </si>
  <si>
    <t>区分</t>
    <rPh sb="0" eb="2">
      <t>クブン</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</si>
  <si>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</si>
  <si>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</si>
  <si>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</si>
  <si>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</si>
  <si>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</si>
  <si>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</si>
  <si>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</si>
  <si>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年</t>
    <rPh sb="0" eb="1">
      <t>ネン</t>
    </rPh>
    <phoneticPr fontId="5"/>
  </si>
  <si>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</si>
  <si>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</si>
  <si>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</si>
  <si>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</si>
  <si>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</si>
  <si>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経営状況（流動比率）</t>
    <rPh sb="0" eb="2">
      <t>ケイエイ</t>
    </rPh>
    <rPh sb="2" eb="4">
      <t>ジョウキョウ</t>
    </rPh>
    <rPh sb="5" eb="7">
      <t>リュウドウ</t>
    </rPh>
    <rPh sb="7" eb="9">
      <t>ヒリツ</t>
    </rPh>
    <phoneticPr fontId="5"/>
  </si>
  <si>
    <t>流動比率（a/b×100）</t>
    <phoneticPr fontId="5"/>
  </si>
  <si>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</si>
  <si>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</si>
  <si>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</si>
  <si>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</si>
  <si>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</si>
  <si>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</si>
  <si>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</si>
  <si>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</si>
  <si>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</si>
  <si>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</si>
  <si>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</si>
  <si>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</si>
  <si>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</si>
  <si>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</si>
  <si>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</si>
  <si>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</si>
  <si>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</si>
  <si>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</si>
  <si>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</si>
  <si>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</si>
  <si>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</si>
  <si>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</si>
  <si>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</si>
  <si>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</si>
  <si>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</si>
  <si>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</si>
  <si>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</si>
  <si>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</si>
  <si>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</si>
  <si>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</si>
  <si>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</si>
  <si>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</si>
  <si>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</si>
  <si>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</si>
  <si>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</si>
  <si>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</si>
  <si>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</si>
  <si>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</si>
  <si>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</si>
  <si>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</si>
  <si>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</si>
  <si>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</si>
  <si>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</si>
  <si>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</si>
  <si>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</si>
  <si>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</si>
  <si>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</si>
  <si>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</si>
  <si>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</si>
  <si>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</si>
  <si>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</si>
  <si>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</si>
  <si>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</si>
  <si>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</si>
  <si>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</si>
  <si>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</si>
  <si>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</si>
  <si>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</si>
  <si>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</si>
  <si>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</si>
  <si>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</si>
  <si>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</si>
  <si>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</si>
  <si>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</si>
  <si>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</si>
  <si>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</si>
  <si>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</si>
  <si>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</si>
  <si>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</si>
  <si>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高岡市 一般競争(指名競争)参加資格審査申請書【清掃及び設備保守点検業務委託等】</t>
    <rPh sb="0" eb="2">
      <t>タカオカ</t>
    </rPh>
    <rPh sb="2" eb="3">
      <t>シ</t>
    </rPh>
    <rPh sb="4" eb="6">
      <t>イッパン</t>
    </rPh>
    <rPh sb="6" eb="8">
      <t>キョウソウ</t>
    </rPh>
    <rPh sb="9" eb="11">
      <t>シメイ</t>
    </rPh>
    <rPh sb="11" eb="13">
      <t>キョウソウ</t>
    </rPh>
    <rPh sb="24" eb="26">
      <t>セイソウ</t>
    </rPh>
    <rPh sb="26" eb="27">
      <t>オヨ</t>
    </rPh>
    <rPh sb="28" eb="30">
      <t>セツビ</t>
    </rPh>
    <rPh sb="30" eb="32">
      <t>ホシュ</t>
    </rPh>
    <rPh sb="32" eb="34">
      <t>テンケン</t>
    </rPh>
    <rPh sb="34" eb="36">
      <t>ギョウム</t>
    </rPh>
    <rPh sb="36" eb="38">
      <t>イタク</t>
    </rPh>
    <rPh sb="38" eb="39">
      <t>トウ</t>
    </rPh>
    <phoneticPr fontId="5"/>
  </si>
  <si>
    <t>令和7・8年度において、高岡市で行われる清掃及び設備保守点検業務委託等に係る入札に参加する資格の審査を申請します。</t>
    <rPh sb="12" eb="14">
      <t>タカオカ</t>
    </rPh>
    <rPh sb="20" eb="22">
      <t>セイソウ</t>
    </rPh>
    <rPh sb="22" eb="23">
      <t>オヨ</t>
    </rPh>
    <rPh sb="24" eb="26">
      <t>セツビ</t>
    </rPh>
    <rPh sb="26" eb="28">
      <t>ホシュ</t>
    </rPh>
    <rPh sb="28" eb="30">
      <t>テンケン</t>
    </rPh>
    <rPh sb="30" eb="32">
      <t>ギョウム</t>
    </rPh>
    <rPh sb="32" eb="34">
      <t>イタク</t>
    </rPh>
    <rPh sb="34" eb="35">
      <t>トウ</t>
    </rPh>
    <phoneticPr fontId="5"/>
  </si>
  <si>
    <t>業種</t>
    <rPh sb="0" eb="2">
      <t>ギョウシュ</t>
    </rPh>
    <phoneticPr fontId="5"/>
  </si>
  <si>
    <t>001</t>
    <phoneticPr fontId="5"/>
  </si>
  <si>
    <t>清掃</t>
  </si>
  <si>
    <t>庁内清掃、事務所清掃、病院施設清掃</t>
    <rPh sb="0" eb="2">
      <t>チョウナイ</t>
    </rPh>
    <rPh sb="2" eb="4">
      <t>セイソウ</t>
    </rPh>
    <rPh sb="5" eb="7">
      <t>ジム</t>
    </rPh>
    <rPh sb="7" eb="8">
      <t>ショ</t>
    </rPh>
    <rPh sb="8" eb="10">
      <t>セイソウ</t>
    </rPh>
    <rPh sb="11" eb="13">
      <t>ビョウイン</t>
    </rPh>
    <rPh sb="13" eb="15">
      <t>シセツ</t>
    </rPh>
    <rPh sb="15" eb="17">
      <t>セイソウ</t>
    </rPh>
    <phoneticPr fontId="1"/>
  </si>
  <si>
    <t>002</t>
  </si>
  <si>
    <t>受付案内</t>
    <rPh sb="2" eb="4">
      <t>アンナイ</t>
    </rPh>
    <phoneticPr fontId="1"/>
  </si>
  <si>
    <t>受付、電話交換</t>
    <rPh sb="0" eb="2">
      <t>ウケツケ</t>
    </rPh>
    <rPh sb="3" eb="5">
      <t>デンワ</t>
    </rPh>
    <rPh sb="5" eb="7">
      <t>コウカン</t>
    </rPh>
    <phoneticPr fontId="1"/>
  </si>
  <si>
    <t>003</t>
  </si>
  <si>
    <t>施設常駐警備、イベント会場警備</t>
    <rPh sb="0" eb="2">
      <t>シセツ</t>
    </rPh>
    <rPh sb="2" eb="4">
      <t>ジョウチュウ</t>
    </rPh>
    <rPh sb="4" eb="6">
      <t>ケイビ</t>
    </rPh>
    <rPh sb="11" eb="13">
      <t>カイジョウ</t>
    </rPh>
    <rPh sb="13" eb="15">
      <t>ケイビ</t>
    </rPh>
    <phoneticPr fontId="1"/>
  </si>
  <si>
    <t>004</t>
  </si>
  <si>
    <t>機械警備</t>
    <rPh sb="0" eb="2">
      <t>キカイ</t>
    </rPh>
    <rPh sb="2" eb="4">
      <t>ケイビ</t>
    </rPh>
    <phoneticPr fontId="1"/>
  </si>
  <si>
    <t>005</t>
  </si>
  <si>
    <t>電気設備保守、自家用電気工作物保守</t>
    <rPh sb="0" eb="2">
      <t>デンキ</t>
    </rPh>
    <rPh sb="2" eb="4">
      <t>セツビ</t>
    </rPh>
    <rPh sb="4" eb="6">
      <t>ホシュ</t>
    </rPh>
    <rPh sb="7" eb="10">
      <t>ジカヨウ</t>
    </rPh>
    <rPh sb="10" eb="12">
      <t>デンキ</t>
    </rPh>
    <rPh sb="12" eb="15">
      <t>コウサクブツ</t>
    </rPh>
    <rPh sb="15" eb="17">
      <t>ホシュ</t>
    </rPh>
    <phoneticPr fontId="1"/>
  </si>
  <si>
    <t>006</t>
  </si>
  <si>
    <t>空調設備保守、空気清浄機保守、分煙機保守</t>
    <rPh sb="0" eb="2">
      <t>クウチョウ</t>
    </rPh>
    <rPh sb="2" eb="4">
      <t>セツビ</t>
    </rPh>
    <rPh sb="4" eb="6">
      <t>ホシュ</t>
    </rPh>
    <rPh sb="7" eb="9">
      <t>クウキ</t>
    </rPh>
    <rPh sb="9" eb="11">
      <t>セイジョウ</t>
    </rPh>
    <rPh sb="11" eb="12">
      <t>キ</t>
    </rPh>
    <rPh sb="12" eb="14">
      <t>ホシュ</t>
    </rPh>
    <rPh sb="15" eb="17">
      <t>ブンエン</t>
    </rPh>
    <rPh sb="17" eb="18">
      <t>キ</t>
    </rPh>
    <rPh sb="18" eb="20">
      <t>ホシュ</t>
    </rPh>
    <phoneticPr fontId="1"/>
  </si>
  <si>
    <t>007</t>
  </si>
  <si>
    <t>火災報知機保守、消防設備保守</t>
    <rPh sb="0" eb="2">
      <t>カサイ</t>
    </rPh>
    <rPh sb="2" eb="4">
      <t>ホウチ</t>
    </rPh>
    <rPh sb="4" eb="5">
      <t>キ</t>
    </rPh>
    <rPh sb="5" eb="7">
      <t>ホシュ</t>
    </rPh>
    <rPh sb="8" eb="10">
      <t>ショウボウ</t>
    </rPh>
    <rPh sb="10" eb="12">
      <t>セツビ</t>
    </rPh>
    <rPh sb="12" eb="14">
      <t>ホシュ</t>
    </rPh>
    <phoneticPr fontId="1"/>
  </si>
  <si>
    <t>008</t>
  </si>
  <si>
    <t>電話交換機器保守、無線機保守、回線保守</t>
    <rPh sb="0" eb="2">
      <t>デンワ</t>
    </rPh>
    <rPh sb="2" eb="4">
      <t>コウカン</t>
    </rPh>
    <rPh sb="4" eb="6">
      <t>キキ</t>
    </rPh>
    <rPh sb="6" eb="8">
      <t>ホシュ</t>
    </rPh>
    <rPh sb="9" eb="12">
      <t>ムセンキ</t>
    </rPh>
    <rPh sb="12" eb="14">
      <t>ホシュ</t>
    </rPh>
    <rPh sb="15" eb="17">
      <t>カイセン</t>
    </rPh>
    <rPh sb="17" eb="19">
      <t>ホシュ</t>
    </rPh>
    <phoneticPr fontId="1"/>
  </si>
  <si>
    <t>009</t>
  </si>
  <si>
    <t>自動ドア保守</t>
    <rPh sb="0" eb="2">
      <t>ジドウ</t>
    </rPh>
    <rPh sb="4" eb="6">
      <t>ホシュ</t>
    </rPh>
    <phoneticPr fontId="1"/>
  </si>
  <si>
    <t>010</t>
  </si>
  <si>
    <t>エレベーター保守、エスカレーター保守、小荷物専用昇降機</t>
    <rPh sb="6" eb="8">
      <t>ホシュ</t>
    </rPh>
    <rPh sb="16" eb="18">
      <t>ホシュ</t>
    </rPh>
    <rPh sb="19" eb="22">
      <t>コニモツ</t>
    </rPh>
    <rPh sb="22" eb="24">
      <t>センヨウ</t>
    </rPh>
    <rPh sb="24" eb="27">
      <t>ショウコウキ</t>
    </rPh>
    <phoneticPr fontId="1"/>
  </si>
  <si>
    <t>011</t>
  </si>
  <si>
    <t>測定機器保守、検査機器保守、計量機器保守</t>
    <rPh sb="0" eb="2">
      <t>ソクテイ</t>
    </rPh>
    <rPh sb="2" eb="4">
      <t>キキ</t>
    </rPh>
    <rPh sb="4" eb="6">
      <t>ホシュ</t>
    </rPh>
    <rPh sb="7" eb="9">
      <t>ケンサ</t>
    </rPh>
    <rPh sb="9" eb="11">
      <t>キキ</t>
    </rPh>
    <rPh sb="11" eb="13">
      <t>ホシュ</t>
    </rPh>
    <rPh sb="14" eb="15">
      <t>ケイ</t>
    </rPh>
    <rPh sb="15" eb="16">
      <t>リョウ</t>
    </rPh>
    <rPh sb="16" eb="18">
      <t>キキ</t>
    </rPh>
    <rPh sb="18" eb="20">
      <t>ホシュ</t>
    </rPh>
    <phoneticPr fontId="1"/>
  </si>
  <si>
    <t>012</t>
  </si>
  <si>
    <t>医療機器保守、医療装置保守</t>
    <rPh sb="0" eb="2">
      <t>イリョウ</t>
    </rPh>
    <rPh sb="2" eb="4">
      <t>キキ</t>
    </rPh>
    <rPh sb="4" eb="6">
      <t>ホシュ</t>
    </rPh>
    <rPh sb="7" eb="9">
      <t>イリョウ</t>
    </rPh>
    <rPh sb="9" eb="11">
      <t>ソウチ</t>
    </rPh>
    <rPh sb="11" eb="13">
      <t>ホシュ</t>
    </rPh>
    <phoneticPr fontId="1"/>
  </si>
  <si>
    <t>013</t>
  </si>
  <si>
    <t>機械式駐車設備保守、舞台床機構保守</t>
    <rPh sb="0" eb="3">
      <t>キカイシキ</t>
    </rPh>
    <rPh sb="3" eb="5">
      <t>チュウシャ</t>
    </rPh>
    <rPh sb="5" eb="7">
      <t>セツビ</t>
    </rPh>
    <rPh sb="7" eb="9">
      <t>ホシュ</t>
    </rPh>
    <rPh sb="10" eb="12">
      <t>ブタイ</t>
    </rPh>
    <rPh sb="12" eb="13">
      <t>ユカ</t>
    </rPh>
    <rPh sb="13" eb="15">
      <t>キコウ</t>
    </rPh>
    <rPh sb="15" eb="17">
      <t>ホシュ</t>
    </rPh>
    <phoneticPr fontId="1"/>
  </si>
  <si>
    <t>014</t>
  </si>
  <si>
    <t>貯水槽保守、貯水槽清掃</t>
    <rPh sb="0" eb="3">
      <t>チョスイソウ</t>
    </rPh>
    <rPh sb="3" eb="5">
      <t>ホシュ</t>
    </rPh>
    <rPh sb="6" eb="9">
      <t>チョスイソウ</t>
    </rPh>
    <rPh sb="9" eb="11">
      <t>セイソウ</t>
    </rPh>
    <phoneticPr fontId="1"/>
  </si>
  <si>
    <t>015</t>
  </si>
  <si>
    <t>浄化槽保守、浄化槽清掃</t>
    <rPh sb="0" eb="3">
      <t>ジョウカソウ</t>
    </rPh>
    <rPh sb="3" eb="5">
      <t>ホシュ</t>
    </rPh>
    <rPh sb="6" eb="9">
      <t>ジョウカソウ</t>
    </rPh>
    <rPh sb="9" eb="11">
      <t>セイソウ</t>
    </rPh>
    <phoneticPr fontId="1"/>
  </si>
  <si>
    <t>016</t>
  </si>
  <si>
    <t>管渠保守、管渠清掃</t>
    <rPh sb="0" eb="1">
      <t>カン</t>
    </rPh>
    <rPh sb="1" eb="2">
      <t>ミゾ</t>
    </rPh>
    <rPh sb="2" eb="4">
      <t>ホシュ</t>
    </rPh>
    <rPh sb="7" eb="9">
      <t>セイソウ</t>
    </rPh>
    <phoneticPr fontId="1"/>
  </si>
  <si>
    <t>017</t>
  </si>
  <si>
    <t>上下水道施設管理</t>
    <phoneticPr fontId="1"/>
  </si>
  <si>
    <t>018</t>
  </si>
  <si>
    <t>鳥害防除、獣害防除、害虫防除</t>
    <rPh sb="0" eb="1">
      <t>トリ</t>
    </rPh>
    <rPh sb="1" eb="2">
      <t>ガイ</t>
    </rPh>
    <rPh sb="2" eb="4">
      <t>ボウジョ</t>
    </rPh>
    <rPh sb="5" eb="6">
      <t>ケモノ</t>
    </rPh>
    <rPh sb="6" eb="7">
      <t>ガイ</t>
    </rPh>
    <rPh sb="7" eb="9">
      <t>ボウジョ</t>
    </rPh>
    <rPh sb="10" eb="12">
      <t>ガイチュウ</t>
    </rPh>
    <rPh sb="12" eb="14">
      <t>ボウジョ</t>
    </rPh>
    <phoneticPr fontId="1"/>
  </si>
  <si>
    <t>019</t>
  </si>
  <si>
    <t>環境関係測定、水質検査、計量</t>
    <rPh sb="0" eb="2">
      <t>カンキョウ</t>
    </rPh>
    <rPh sb="2" eb="4">
      <t>カンケイ</t>
    </rPh>
    <rPh sb="4" eb="6">
      <t>ソクテイ</t>
    </rPh>
    <rPh sb="7" eb="9">
      <t>スイシツ</t>
    </rPh>
    <rPh sb="9" eb="11">
      <t>ケンサ</t>
    </rPh>
    <rPh sb="12" eb="14">
      <t>ケイリョウ</t>
    </rPh>
    <phoneticPr fontId="1"/>
  </si>
  <si>
    <t>020</t>
  </si>
  <si>
    <t>漏水調査</t>
    <rPh sb="0" eb="2">
      <t>ロウスイ</t>
    </rPh>
    <rPh sb="2" eb="4">
      <t>チョウサ</t>
    </rPh>
    <phoneticPr fontId="1"/>
  </si>
  <si>
    <t>021</t>
  </si>
  <si>
    <t>史跡、文化財発掘調査</t>
    <rPh sb="0" eb="1">
      <t>シ</t>
    </rPh>
    <rPh sb="1" eb="2">
      <t>セキ</t>
    </rPh>
    <rPh sb="3" eb="6">
      <t>ブンカザイ</t>
    </rPh>
    <rPh sb="6" eb="8">
      <t>ハックツ</t>
    </rPh>
    <rPh sb="8" eb="10">
      <t>チョウサ</t>
    </rPh>
    <phoneticPr fontId="1"/>
  </si>
  <si>
    <t>022</t>
  </si>
  <si>
    <t>基本計画策定</t>
    <rPh sb="0" eb="2">
      <t>キホン</t>
    </rPh>
    <rPh sb="2" eb="4">
      <t>ケイカク</t>
    </rPh>
    <rPh sb="4" eb="6">
      <t>サクテイ</t>
    </rPh>
    <phoneticPr fontId="1"/>
  </si>
  <si>
    <t>023</t>
  </si>
  <si>
    <t>道路清掃、側溝清掃</t>
    <rPh sb="0" eb="2">
      <t>ドウロ</t>
    </rPh>
    <rPh sb="2" eb="4">
      <t>セイソウ</t>
    </rPh>
    <rPh sb="5" eb="7">
      <t>ソッコウ</t>
    </rPh>
    <rPh sb="7" eb="9">
      <t>セイソウ</t>
    </rPh>
    <phoneticPr fontId="1"/>
  </si>
  <si>
    <t>024</t>
  </si>
  <si>
    <t>街灯保守、照明灯保守</t>
    <rPh sb="0" eb="2">
      <t>ガイトウ</t>
    </rPh>
    <rPh sb="2" eb="4">
      <t>ホシュ</t>
    </rPh>
    <rPh sb="5" eb="8">
      <t>ショウメイトウ</t>
    </rPh>
    <rPh sb="8" eb="10">
      <t>ホシュ</t>
    </rPh>
    <phoneticPr fontId="1"/>
  </si>
  <si>
    <t>025</t>
  </si>
  <si>
    <t>樹木剪定、樹木管理、除草、草木植栽、雪囲い</t>
    <rPh sb="0" eb="2">
      <t>ジュモク</t>
    </rPh>
    <rPh sb="2" eb="4">
      <t>センテイ</t>
    </rPh>
    <rPh sb="5" eb="7">
      <t>ジュモク</t>
    </rPh>
    <rPh sb="7" eb="9">
      <t>カンリ</t>
    </rPh>
    <rPh sb="10" eb="12">
      <t>ジョソウ</t>
    </rPh>
    <rPh sb="13" eb="15">
      <t>クサキ</t>
    </rPh>
    <rPh sb="15" eb="17">
      <t>ショクサイ</t>
    </rPh>
    <rPh sb="18" eb="19">
      <t>ユキ</t>
    </rPh>
    <rPh sb="19" eb="20">
      <t>カコ</t>
    </rPh>
    <phoneticPr fontId="1"/>
  </si>
  <si>
    <t>026</t>
  </si>
  <si>
    <t>交通機関手配、宿泊施設手配</t>
    <rPh sb="0" eb="2">
      <t>コウツウ</t>
    </rPh>
    <rPh sb="2" eb="4">
      <t>キカン</t>
    </rPh>
    <rPh sb="4" eb="6">
      <t>テハイ</t>
    </rPh>
    <rPh sb="7" eb="9">
      <t>シュクハク</t>
    </rPh>
    <rPh sb="9" eb="11">
      <t>シセツ</t>
    </rPh>
    <rPh sb="11" eb="13">
      <t>テハイ</t>
    </rPh>
    <phoneticPr fontId="1"/>
  </si>
  <si>
    <t>027</t>
  </si>
  <si>
    <t>バス輸送、タクシー輸送、車両運行</t>
    <rPh sb="2" eb="4">
      <t>ユソウ</t>
    </rPh>
    <rPh sb="9" eb="11">
      <t>ユソウ</t>
    </rPh>
    <rPh sb="12" eb="14">
      <t>シャリョウ</t>
    </rPh>
    <rPh sb="14" eb="16">
      <t>ウンコウ</t>
    </rPh>
    <phoneticPr fontId="1"/>
  </si>
  <si>
    <t>028</t>
  </si>
  <si>
    <t>物品輸送、書物輸送、美術品輸送</t>
    <rPh sb="0" eb="2">
      <t>ブッピン</t>
    </rPh>
    <rPh sb="2" eb="4">
      <t>ユソウ</t>
    </rPh>
    <rPh sb="5" eb="7">
      <t>ショモツ</t>
    </rPh>
    <rPh sb="7" eb="9">
      <t>ユソウ</t>
    </rPh>
    <rPh sb="10" eb="12">
      <t>ビジュツ</t>
    </rPh>
    <rPh sb="12" eb="13">
      <t>ヒン</t>
    </rPh>
    <rPh sb="13" eb="15">
      <t>ユソウ</t>
    </rPh>
    <phoneticPr fontId="1"/>
  </si>
  <si>
    <t>029</t>
  </si>
  <si>
    <t>一般廃棄物収集、運搬</t>
    <phoneticPr fontId="1"/>
  </si>
  <si>
    <t>030</t>
  </si>
  <si>
    <t>産業廃棄物収集、運搬</t>
    <phoneticPr fontId="1"/>
  </si>
  <si>
    <t>031</t>
  </si>
  <si>
    <t>特別管理産業廃棄物収集、運搬</t>
    <phoneticPr fontId="1"/>
  </si>
  <si>
    <t>032</t>
  </si>
  <si>
    <t>一般廃棄物処理</t>
    <phoneticPr fontId="1"/>
  </si>
  <si>
    <t>033</t>
  </si>
  <si>
    <t>産業廃棄物処理</t>
    <phoneticPr fontId="1"/>
  </si>
  <si>
    <t>034</t>
  </si>
  <si>
    <t>特別管理産業廃棄物処理</t>
    <phoneticPr fontId="1"/>
  </si>
  <si>
    <t>035</t>
  </si>
  <si>
    <t>古紙リサイクル</t>
    <rPh sb="0" eb="2">
      <t>コシ</t>
    </rPh>
    <phoneticPr fontId="1"/>
  </si>
  <si>
    <t>036</t>
  </si>
  <si>
    <t>金属類リサイクル</t>
    <rPh sb="0" eb="2">
      <t>キンゾク</t>
    </rPh>
    <rPh sb="2" eb="3">
      <t>ルイ</t>
    </rPh>
    <phoneticPr fontId="1"/>
  </si>
  <si>
    <t>金属リサイクル</t>
    <rPh sb="0" eb="2">
      <t>キンゾク</t>
    </rPh>
    <phoneticPr fontId="1"/>
  </si>
  <si>
    <t>037</t>
  </si>
  <si>
    <t>市民意識調査、市場調査、アンケート</t>
    <rPh sb="0" eb="2">
      <t>シミン</t>
    </rPh>
    <rPh sb="2" eb="4">
      <t>イシキ</t>
    </rPh>
    <rPh sb="4" eb="6">
      <t>チョウサ</t>
    </rPh>
    <rPh sb="7" eb="9">
      <t>シジョウ</t>
    </rPh>
    <rPh sb="9" eb="11">
      <t>チョウサ</t>
    </rPh>
    <phoneticPr fontId="1"/>
  </si>
  <si>
    <t>038</t>
  </si>
  <si>
    <t>人材派遣</t>
    <rPh sb="0" eb="2">
      <t>ジンザイ</t>
    </rPh>
    <rPh sb="2" eb="4">
      <t>ハケン</t>
    </rPh>
    <phoneticPr fontId="1"/>
  </si>
  <si>
    <t>窓口業務</t>
    <rPh sb="0" eb="2">
      <t>マドグチ</t>
    </rPh>
    <rPh sb="2" eb="4">
      <t>ギョウム</t>
    </rPh>
    <phoneticPr fontId="1"/>
  </si>
  <si>
    <t>039</t>
  </si>
  <si>
    <t>医療事務</t>
    <rPh sb="0" eb="2">
      <t>イリョウ</t>
    </rPh>
    <rPh sb="2" eb="4">
      <t>ジム</t>
    </rPh>
    <phoneticPr fontId="1"/>
  </si>
  <si>
    <t>レセプト審査、薬品管理</t>
    <rPh sb="4" eb="6">
      <t>シンサ</t>
    </rPh>
    <rPh sb="7" eb="9">
      <t>ヤクヒン</t>
    </rPh>
    <rPh sb="9" eb="11">
      <t>カンリ</t>
    </rPh>
    <phoneticPr fontId="1"/>
  </si>
  <si>
    <t>040</t>
  </si>
  <si>
    <t>健康診断</t>
    <rPh sb="0" eb="2">
      <t>ケンコウ</t>
    </rPh>
    <rPh sb="2" eb="4">
      <t>シンダン</t>
    </rPh>
    <phoneticPr fontId="1"/>
  </si>
  <si>
    <t>健康診断、検診</t>
    <rPh sb="0" eb="2">
      <t>ケンコウ</t>
    </rPh>
    <rPh sb="2" eb="4">
      <t>シンダン</t>
    </rPh>
    <rPh sb="5" eb="7">
      <t>ケンシン</t>
    </rPh>
    <phoneticPr fontId="1"/>
  </si>
  <si>
    <t>041</t>
  </si>
  <si>
    <t>給食</t>
    <rPh sb="0" eb="2">
      <t>キュウショク</t>
    </rPh>
    <phoneticPr fontId="1"/>
  </si>
  <si>
    <t>給食調理、配膳</t>
    <rPh sb="0" eb="2">
      <t>キュウショク</t>
    </rPh>
    <rPh sb="2" eb="4">
      <t>チョウリ</t>
    </rPh>
    <rPh sb="5" eb="6">
      <t>ハイ</t>
    </rPh>
    <rPh sb="6" eb="7">
      <t>ゼン</t>
    </rPh>
    <phoneticPr fontId="1"/>
  </si>
  <si>
    <t>042</t>
  </si>
  <si>
    <t>寝具、白衣、作業衣</t>
    <rPh sb="0" eb="2">
      <t>シング</t>
    </rPh>
    <rPh sb="3" eb="5">
      <t>ハクイ</t>
    </rPh>
    <rPh sb="6" eb="8">
      <t>サギョウ</t>
    </rPh>
    <rPh sb="8" eb="9">
      <t>イ</t>
    </rPh>
    <phoneticPr fontId="1"/>
  </si>
  <si>
    <t>043</t>
  </si>
  <si>
    <t>滅菌</t>
    <rPh sb="0" eb="2">
      <t>メッキン</t>
    </rPh>
    <phoneticPr fontId="1"/>
  </si>
  <si>
    <t>器具滅菌、室内滅菌</t>
    <rPh sb="0" eb="2">
      <t>キグ</t>
    </rPh>
    <rPh sb="2" eb="4">
      <t>メッキン</t>
    </rPh>
    <rPh sb="5" eb="7">
      <t>シツナイ</t>
    </rPh>
    <rPh sb="7" eb="9">
      <t>メッキン</t>
    </rPh>
    <phoneticPr fontId="1"/>
  </si>
  <si>
    <t>044</t>
  </si>
  <si>
    <t>情報処理</t>
    <rPh sb="0" eb="2">
      <t>ジョウホウ</t>
    </rPh>
    <rPh sb="2" eb="4">
      <t>ショリ</t>
    </rPh>
    <phoneticPr fontId="1"/>
  </si>
  <si>
    <t>システム・ソフト開発・保守、データ入力・処理、ホームページ作成</t>
    <rPh sb="8" eb="10">
      <t>カイハツ</t>
    </rPh>
    <rPh sb="11" eb="13">
      <t>ホシュ</t>
    </rPh>
    <rPh sb="17" eb="19">
      <t>ニュウリョク</t>
    </rPh>
    <rPh sb="20" eb="22">
      <t>ショリ</t>
    </rPh>
    <rPh sb="29" eb="31">
      <t>サクセイ</t>
    </rPh>
    <phoneticPr fontId="1"/>
  </si>
  <si>
    <t>045</t>
  </si>
  <si>
    <t>番組、ビデオ制作</t>
    <rPh sb="0" eb="2">
      <t>バングミ</t>
    </rPh>
    <rPh sb="6" eb="8">
      <t>セイサク</t>
    </rPh>
    <phoneticPr fontId="1"/>
  </si>
  <si>
    <t>番組制作、ビデオ制作</t>
    <rPh sb="0" eb="2">
      <t>バングミ</t>
    </rPh>
    <rPh sb="2" eb="4">
      <t>セイサク</t>
    </rPh>
    <rPh sb="8" eb="10">
      <t>セイサク</t>
    </rPh>
    <phoneticPr fontId="1"/>
  </si>
  <si>
    <t>046</t>
  </si>
  <si>
    <t>広告代理</t>
    <rPh sb="0" eb="2">
      <t>コウコク</t>
    </rPh>
    <rPh sb="2" eb="4">
      <t>ダイリ</t>
    </rPh>
    <phoneticPr fontId="1"/>
  </si>
  <si>
    <t>雑誌広告、新聞広告、車内広告</t>
    <rPh sb="0" eb="2">
      <t>ザッシ</t>
    </rPh>
    <rPh sb="2" eb="4">
      <t>コウコク</t>
    </rPh>
    <rPh sb="5" eb="7">
      <t>シンブン</t>
    </rPh>
    <rPh sb="7" eb="9">
      <t>コウコク</t>
    </rPh>
    <rPh sb="10" eb="12">
      <t>シャナイ</t>
    </rPh>
    <rPh sb="12" eb="14">
      <t>コウコク</t>
    </rPh>
    <phoneticPr fontId="1"/>
  </si>
  <si>
    <t>047</t>
  </si>
  <si>
    <t>会場設営、展示、舞台照明、音響、イベント企画</t>
    <rPh sb="0" eb="2">
      <t>カイジョウ</t>
    </rPh>
    <rPh sb="2" eb="4">
      <t>セツエイ</t>
    </rPh>
    <rPh sb="5" eb="7">
      <t>テンジ</t>
    </rPh>
    <rPh sb="8" eb="10">
      <t>ブタイ</t>
    </rPh>
    <rPh sb="10" eb="12">
      <t>ショウメイ</t>
    </rPh>
    <rPh sb="13" eb="15">
      <t>オンキョウ</t>
    </rPh>
    <rPh sb="20" eb="22">
      <t>キカク</t>
    </rPh>
    <phoneticPr fontId="1"/>
  </si>
  <si>
    <t>048</t>
  </si>
  <si>
    <t>翻訳、通訳、速記</t>
    <rPh sb="0" eb="2">
      <t>ホンヤク</t>
    </rPh>
    <rPh sb="3" eb="5">
      <t>ツウヤク</t>
    </rPh>
    <rPh sb="6" eb="8">
      <t>ソッキ</t>
    </rPh>
    <phoneticPr fontId="1"/>
  </si>
  <si>
    <t>049</t>
  </si>
  <si>
    <t>調律</t>
    <rPh sb="0" eb="2">
      <t>チョウリツ</t>
    </rPh>
    <phoneticPr fontId="1"/>
  </si>
  <si>
    <t>ピアノ調律</t>
    <rPh sb="3" eb="5">
      <t>チョウリツ</t>
    </rPh>
    <phoneticPr fontId="1"/>
  </si>
  <si>
    <t>050</t>
  </si>
  <si>
    <t>航空写真、図面製作、地図製作</t>
    <rPh sb="0" eb="2">
      <t>コウクウ</t>
    </rPh>
    <rPh sb="2" eb="4">
      <t>シャシン</t>
    </rPh>
    <rPh sb="5" eb="7">
      <t>ズメン</t>
    </rPh>
    <rPh sb="7" eb="9">
      <t>セイサク</t>
    </rPh>
    <rPh sb="10" eb="12">
      <t>チズ</t>
    </rPh>
    <rPh sb="12" eb="14">
      <t>セイサク</t>
    </rPh>
    <phoneticPr fontId="1"/>
  </si>
  <si>
    <t>051</t>
  </si>
  <si>
    <t>福祉事業</t>
    <rPh sb="0" eb="2">
      <t>フクシ</t>
    </rPh>
    <rPh sb="2" eb="4">
      <t>ジギョウ</t>
    </rPh>
    <phoneticPr fontId="1"/>
  </si>
  <si>
    <t>介護事業</t>
    <rPh sb="0" eb="2">
      <t>カイ</t>
    </rPh>
    <rPh sb="2" eb="4">
      <t>ジギョウ</t>
    </rPh>
    <phoneticPr fontId="1"/>
  </si>
  <si>
    <t>052</t>
  </si>
  <si>
    <t>放送、新聞</t>
    <rPh sb="0" eb="2">
      <t>ホウソウ</t>
    </rPh>
    <rPh sb="3" eb="5">
      <t>シンブン</t>
    </rPh>
    <phoneticPr fontId="1"/>
  </si>
  <si>
    <t>テレビ、ラジオ、新聞</t>
    <rPh sb="8" eb="10">
      <t>シンブン</t>
    </rPh>
    <phoneticPr fontId="1"/>
  </si>
  <si>
    <t>053</t>
  </si>
  <si>
    <t>デザイン</t>
    <phoneticPr fontId="1"/>
  </si>
  <si>
    <t>054</t>
  </si>
  <si>
    <t>その他の業務</t>
    <rPh sb="2" eb="3">
      <t>タ</t>
    </rPh>
    <rPh sb="4" eb="6">
      <t>ギョウム</t>
    </rPh>
    <phoneticPr fontId="1"/>
  </si>
  <si>
    <t>常駐警備</t>
    <phoneticPr fontId="1"/>
  </si>
  <si>
    <t>機械警備</t>
    <phoneticPr fontId="1"/>
  </si>
  <si>
    <t>電気設備保守</t>
    <phoneticPr fontId="1"/>
  </si>
  <si>
    <t>冷暖房設備保守</t>
    <phoneticPr fontId="1"/>
  </si>
  <si>
    <t>消防設備保守</t>
    <phoneticPr fontId="1"/>
  </si>
  <si>
    <t>電話、通信機器保守</t>
    <phoneticPr fontId="1"/>
  </si>
  <si>
    <t>自動ドア保守</t>
    <phoneticPr fontId="1"/>
  </si>
  <si>
    <t>エレベーター保守</t>
    <phoneticPr fontId="1"/>
  </si>
  <si>
    <t>測定機器保守</t>
    <phoneticPr fontId="1"/>
  </si>
  <si>
    <t>医療機器保守</t>
    <phoneticPr fontId="1"/>
  </si>
  <si>
    <t>その他機械設備保守</t>
    <phoneticPr fontId="1"/>
  </si>
  <si>
    <t>貯水槽保守</t>
    <phoneticPr fontId="1"/>
  </si>
  <si>
    <t>浄化槽保守</t>
    <phoneticPr fontId="1"/>
  </si>
  <si>
    <t>配水管、下水管等保守</t>
    <phoneticPr fontId="1"/>
  </si>
  <si>
    <t>有害鳥獣虫駆除</t>
    <phoneticPr fontId="1"/>
  </si>
  <si>
    <t>測定、検査、計量</t>
    <phoneticPr fontId="1"/>
  </si>
  <si>
    <t>漏水調査</t>
    <phoneticPr fontId="1"/>
  </si>
  <si>
    <t>文化財等調査</t>
    <phoneticPr fontId="1"/>
  </si>
  <si>
    <t>計画策定</t>
    <phoneticPr fontId="1"/>
  </si>
  <si>
    <t>道路清掃</t>
    <phoneticPr fontId="1"/>
  </si>
  <si>
    <t>照明設備保守</t>
    <phoneticPr fontId="1"/>
  </si>
  <si>
    <t>公園等管理</t>
    <phoneticPr fontId="1"/>
  </si>
  <si>
    <t>旅行</t>
    <phoneticPr fontId="1"/>
  </si>
  <si>
    <t>旅客輸送</t>
    <phoneticPr fontId="1"/>
  </si>
  <si>
    <t>貨物輸送</t>
    <phoneticPr fontId="1"/>
  </si>
  <si>
    <t>紙類リサイクル</t>
    <phoneticPr fontId="1"/>
  </si>
  <si>
    <t>意識、動向調査</t>
    <phoneticPr fontId="1"/>
  </si>
  <si>
    <t>クリーニング</t>
    <phoneticPr fontId="1"/>
  </si>
  <si>
    <t>イベント</t>
    <phoneticPr fontId="1"/>
  </si>
  <si>
    <t>希望</t>
    <rPh sb="0" eb="2">
      <t>キボウ</t>
    </rPh>
    <phoneticPr fontId="5"/>
  </si>
  <si>
    <t>業務内容（例）</t>
    <rPh sb="0" eb="2">
      <t>ギョウム</t>
    </rPh>
    <rPh sb="2" eb="4">
      <t>ナイヨウ</t>
    </rPh>
    <rPh sb="5" eb="6">
      <t>レイ</t>
    </rPh>
    <phoneticPr fontId="5"/>
  </si>
  <si>
    <t>その他の具体的な内容</t>
    <rPh sb="2" eb="3">
      <t>タ</t>
    </rPh>
    <rPh sb="4" eb="7">
      <t>グタイテキ</t>
    </rPh>
    <rPh sb="8" eb="10">
      <t>ナイヨウ</t>
    </rPh>
    <phoneticPr fontId="5"/>
  </si>
  <si>
    <t>高岡市（物品・役務）の電子入札システムに利用者登録されていない方、および暗証番号を変更される方のみ入力してください。</t>
    <phoneticPr fontId="5"/>
  </si>
  <si>
    <t>高岡市（物品・役務）の暗証番号届</t>
    <phoneticPr fontId="6"/>
  </si>
  <si>
    <t xml:space="preserve">例)カブシキガイシャスズキグミ　ホクリクエイギョウショ
正式名称を全角カタカナで入力してください。支店・営業所名は、１文字空けて入力してください。
</t>
    <phoneticPr fontId="5"/>
  </si>
  <si>
    <t xml:space="preserve">例)株式会社鈴木組　北陸営業所
正式名称で入力してください。支店・営業所名は、１文字空けて入力してください。
</t>
    <rPh sb="10" eb="12">
      <t>ホクリク</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</si>
  <si>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r>
      <t>その他</t>
    </r>
    <r>
      <rPr>
        <sz val="11"/>
        <color rgb="FFFF0000"/>
        <rFont val="ＭＳ ゴシック"/>
        <family val="3"/>
        <charset val="128"/>
      </rPr>
      <t xml:space="preserve"> *1</t>
    </r>
    <rPh sb="2" eb="3">
      <t>タ</t>
    </rPh>
    <phoneticPr fontId="1"/>
  </si>
  <si>
    <t>全体</t>
    <rPh sb="0" eb="2">
      <t>ゼンタイ</t>
    </rPh>
    <phoneticPr fontId="5"/>
  </si>
  <si>
    <t>委任先</t>
    <rPh sb="0" eb="3">
      <t>イニンサキ</t>
    </rPh>
    <phoneticPr fontId="5"/>
  </si>
  <si>
    <t>本市業務委託実績の有無について、リストから選択してください。</t>
    <rPh sb="6" eb="8">
      <t>ジッセキ</t>
    </rPh>
    <rPh sb="9" eb="11">
      <t>ウム</t>
    </rPh>
    <rPh sb="21" eb="23">
      <t>センタク</t>
    </rPh>
    <phoneticPr fontId="5"/>
  </si>
  <si>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</si>
  <si>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</si>
  <si>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</si>
  <si>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</si>
  <si>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自己資本額</t>
    <rPh sb="0" eb="2">
      <t>ジコ</t>
    </rPh>
    <rPh sb="2" eb="4">
      <t>シホン</t>
    </rPh>
    <rPh sb="4" eb="5">
      <t>ガク</t>
    </rPh>
    <phoneticPr fontId="5"/>
  </si>
  <si>
    <t>特定関係（資本関係又は人的関係）の有無</t>
    <rPh sb="0" eb="2">
      <t>トクテイ</t>
    </rPh>
    <rPh sb="2" eb="4">
      <t>カンケイ</t>
    </rPh>
    <rPh sb="5" eb="7">
      <t>シホン</t>
    </rPh>
    <rPh sb="7" eb="9">
      <t>カンケイ</t>
    </rPh>
    <rPh sb="9" eb="10">
      <t>マタ</t>
    </rPh>
    <rPh sb="11" eb="13">
      <t>ジンテキ</t>
    </rPh>
    <rPh sb="13" eb="15">
      <t>カンケイ</t>
    </rPh>
    <rPh sb="17" eb="19">
      <t>ウム</t>
    </rPh>
    <phoneticPr fontId="5"/>
  </si>
  <si>
    <t>他の高岡市入札参加資格者との間に特定関係（資本関係又は人的関係）がある場合は入力してください。</t>
    <phoneticPr fontId="5"/>
  </si>
  <si>
    <t>*1「資本関係」とは、親会社(会社法第2条第1項第4号の規定による親会社をいう。以下同じ。)と子会社の関係にある場合又は親会社を同じくする子会社同士の関係にある場合をいいます。</t>
    <phoneticPr fontId="5"/>
  </si>
  <si>
    <t>*2「人的関係」とは、一方の会社の取締役が、他方の会社の取締役を兼ねている場合又は一方の会社の取締役が、他方の会社の会社更生法第67条第1項又は民事再生法第64条第2項の規定により選任された管財人を兼ねている場合をいいます。</t>
    <phoneticPr fontId="5"/>
  </si>
  <si>
    <t>資格を希望する場合、希望欄にリストから「○」を選択してください。複数選択可。</t>
    <phoneticPr fontId="6"/>
  </si>
  <si>
    <t>G.許認可登録等</t>
    <rPh sb="2" eb="5">
      <t>キョニンカ</t>
    </rPh>
    <rPh sb="5" eb="7">
      <t>トウロク</t>
    </rPh>
    <rPh sb="7" eb="8">
      <t>トウ</t>
    </rPh>
    <phoneticPr fontId="5"/>
  </si>
  <si>
    <t>許可等の名称</t>
    <phoneticPr fontId="5"/>
  </si>
  <si>
    <t>消防設備保守</t>
    <rPh sb="0" eb="2">
      <t>ショウボウ</t>
    </rPh>
    <rPh sb="2" eb="4">
      <t>セツビ</t>
    </rPh>
    <rPh sb="4" eb="6">
      <t>ホシュ</t>
    </rPh>
    <phoneticPr fontId="3"/>
  </si>
  <si>
    <t>貨物運送</t>
    <rPh sb="0" eb="2">
      <t>カモツ</t>
    </rPh>
    <rPh sb="2" eb="4">
      <t>ウンソウ</t>
    </rPh>
    <phoneticPr fontId="3"/>
  </si>
  <si>
    <t>旅行</t>
    <rPh sb="0" eb="2">
      <t>リョコウ</t>
    </rPh>
    <phoneticPr fontId="3"/>
  </si>
  <si>
    <t>人材派遣</t>
    <rPh sb="0" eb="2">
      <t>ジンザイ</t>
    </rPh>
    <rPh sb="2" eb="4">
      <t>ハケン</t>
    </rPh>
    <phoneticPr fontId="3"/>
  </si>
  <si>
    <t>許可番号
例)00-00000</t>
    <rPh sb="0" eb="4">
      <t>キョカバンゴウ</t>
    </rPh>
    <phoneticPr fontId="5"/>
  </si>
  <si>
    <t>I.電子入札情報</t>
    <rPh sb="2" eb="4">
      <t>デンシ</t>
    </rPh>
    <rPh sb="4" eb="6">
      <t>ニュウサツ</t>
    </rPh>
    <rPh sb="6" eb="8">
      <t>ジョウホウ</t>
    </rPh>
    <phoneticPr fontId="5"/>
  </si>
  <si>
    <t>H.営業経歴</t>
    <rPh sb="2" eb="4">
      <t>エイギョウ</t>
    </rPh>
    <rPh sb="4" eb="6">
      <t>ケイレキ</t>
    </rPh>
    <phoneticPr fontId="5"/>
  </si>
  <si>
    <t>業種</t>
    <rPh sb="0" eb="2">
      <t>ギョウシュ</t>
    </rPh>
    <phoneticPr fontId="23"/>
  </si>
  <si>
    <t>業務名称</t>
    <rPh sb="0" eb="2">
      <t>ギョウム</t>
    </rPh>
    <rPh sb="2" eb="4">
      <t>メイショウ</t>
    </rPh>
    <phoneticPr fontId="23"/>
  </si>
  <si>
    <t>発注者</t>
    <rPh sb="0" eb="3">
      <t>ハッチュウシャ</t>
    </rPh>
    <phoneticPr fontId="23"/>
  </si>
  <si>
    <t>富山県内/外</t>
    <phoneticPr fontId="23"/>
  </si>
  <si>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</si>
  <si>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例)0000-00-0000　半角の数字とハイフンで入力してください。
ＦＡＸがない場合は「0000-00-0000」と入力してください。</t>
    <phoneticPr fontId="5"/>
  </si>
  <si>
    <t>001</t>
  </si>
  <si>
    <t>003,004</t>
  </si>
  <si>
    <t>清掃</t>
    <rPh sb="0" eb="2">
      <t>セイソウ</t>
    </rPh>
    <phoneticPr fontId="3"/>
  </si>
  <si>
    <t>測定、検査、計量</t>
    <rPh sb="0" eb="2">
      <t>ソクテイ</t>
    </rPh>
    <rPh sb="3" eb="5">
      <t>ケンサ</t>
    </rPh>
    <rPh sb="6" eb="8">
      <t>ケイリョウ</t>
    </rPh>
    <phoneticPr fontId="3"/>
  </si>
  <si>
    <t>常駐警備、機械警備</t>
    <rPh sb="0" eb="2">
      <t>ジョウチュウ</t>
    </rPh>
    <rPh sb="2" eb="4">
      <t>ケイビ</t>
    </rPh>
    <rPh sb="5" eb="7">
      <t>キカイ</t>
    </rPh>
    <rPh sb="7" eb="9">
      <t>ケイビ</t>
    </rPh>
    <phoneticPr fontId="3"/>
  </si>
  <si>
    <t>機械警備</t>
    <rPh sb="0" eb="2">
      <t>キカイ</t>
    </rPh>
    <rPh sb="2" eb="4">
      <t>ケイビ</t>
    </rPh>
    <phoneticPr fontId="3"/>
  </si>
  <si>
    <t>浄化槽保守</t>
    <rPh sb="0" eb="3">
      <t>ジョウカソウ</t>
    </rPh>
    <rPh sb="3" eb="5">
      <t>ホシュ</t>
    </rPh>
    <phoneticPr fontId="3"/>
  </si>
  <si>
    <t>貯水槽保守</t>
    <rPh sb="0" eb="3">
      <t>チョスイソウ</t>
    </rPh>
    <rPh sb="3" eb="5">
      <t>ホシュ</t>
    </rPh>
    <phoneticPr fontId="3"/>
  </si>
  <si>
    <t>有害鳥獣害虫駆除</t>
    <rPh sb="0" eb="2">
      <t>ユウガイ</t>
    </rPh>
    <rPh sb="2" eb="3">
      <t>トリ</t>
    </rPh>
    <rPh sb="3" eb="4">
      <t>ケモノ</t>
    </rPh>
    <rPh sb="4" eb="6">
      <t>ガイチュウ</t>
    </rPh>
    <rPh sb="6" eb="8">
      <t>クジョ</t>
    </rPh>
    <phoneticPr fontId="3"/>
  </si>
  <si>
    <t>配水管、下水管等保守</t>
    <rPh sb="0" eb="3">
      <t>ハイスイカン</t>
    </rPh>
    <rPh sb="4" eb="7">
      <t>ゲスイカン</t>
    </rPh>
    <rPh sb="7" eb="8">
      <t>トウ</t>
    </rPh>
    <rPh sb="8" eb="10">
      <t>ホシュ</t>
    </rPh>
    <phoneticPr fontId="3"/>
  </si>
  <si>
    <t>016,017</t>
  </si>
  <si>
    <t>旅客輸送</t>
    <rPh sb="0" eb="2">
      <t>リョカク</t>
    </rPh>
    <rPh sb="2" eb="4">
      <t>ユソウ</t>
    </rPh>
    <phoneticPr fontId="3"/>
  </si>
  <si>
    <t>一般廃棄物収集、運搬</t>
    <rPh sb="0" eb="2">
      <t>イッパン</t>
    </rPh>
    <rPh sb="2" eb="5">
      <t>ハイキブツ</t>
    </rPh>
    <rPh sb="5" eb="7">
      <t>シュウシュウ</t>
    </rPh>
    <rPh sb="8" eb="10">
      <t>ウンパン</t>
    </rPh>
    <phoneticPr fontId="3"/>
  </si>
  <si>
    <t>産業廃棄物収集、運搬</t>
    <rPh sb="0" eb="2">
      <t>サンギョウ</t>
    </rPh>
    <rPh sb="2" eb="5">
      <t>ハイキブツ</t>
    </rPh>
    <rPh sb="5" eb="7">
      <t>シュウシュウ</t>
    </rPh>
    <rPh sb="8" eb="10">
      <t>ウンパン</t>
    </rPh>
    <phoneticPr fontId="3"/>
  </si>
  <si>
    <t>特別管理産業廃棄物収集、運搬</t>
    <rPh sb="0" eb="2">
      <t>トクベツ</t>
    </rPh>
    <rPh sb="2" eb="4">
      <t>カンリ</t>
    </rPh>
    <rPh sb="4" eb="6">
      <t>サンギョウ</t>
    </rPh>
    <rPh sb="6" eb="9">
      <t>ハイキブツ</t>
    </rPh>
    <rPh sb="9" eb="11">
      <t>シュウシュウ</t>
    </rPh>
    <rPh sb="12" eb="14">
      <t>ウンパン</t>
    </rPh>
    <phoneticPr fontId="3"/>
  </si>
  <si>
    <t>一般廃棄物処理</t>
    <rPh sb="0" eb="2">
      <t>イッパン</t>
    </rPh>
    <rPh sb="2" eb="5">
      <t>ハイキブツ</t>
    </rPh>
    <rPh sb="5" eb="7">
      <t>ショリ</t>
    </rPh>
    <phoneticPr fontId="3"/>
  </si>
  <si>
    <t>産業廃棄物処理</t>
    <rPh sb="0" eb="2">
      <t>サンギョウ</t>
    </rPh>
    <rPh sb="2" eb="5">
      <t>ハイキブツ</t>
    </rPh>
    <rPh sb="5" eb="7">
      <t>ショリ</t>
    </rPh>
    <phoneticPr fontId="3"/>
  </si>
  <si>
    <t>特別管理産業廃棄物処理</t>
    <rPh sb="0" eb="2">
      <t>トクベツ</t>
    </rPh>
    <rPh sb="2" eb="4">
      <t>カンリ</t>
    </rPh>
    <rPh sb="4" eb="6">
      <t>サンギョウ</t>
    </rPh>
    <rPh sb="6" eb="9">
      <t>ハイキブツ</t>
    </rPh>
    <rPh sb="9" eb="11">
      <t>ショリ</t>
    </rPh>
    <phoneticPr fontId="3"/>
  </si>
  <si>
    <t>配水管・下水管等保守、下水管等保守</t>
    <rPh sb="0" eb="3">
      <t>ハイスイカン</t>
    </rPh>
    <rPh sb="4" eb="7">
      <t>ゲスイカン</t>
    </rPh>
    <rPh sb="7" eb="8">
      <t>トウ</t>
    </rPh>
    <rPh sb="8" eb="10">
      <t>ホシュ</t>
    </rPh>
    <rPh sb="11" eb="14">
      <t>ゲスイカン</t>
    </rPh>
    <rPh sb="14" eb="15">
      <t>トウ</t>
    </rPh>
    <rPh sb="15" eb="17">
      <t>ホシュ</t>
    </rPh>
    <phoneticPr fontId="3"/>
  </si>
  <si>
    <t>所在地</t>
    <phoneticPr fontId="3"/>
  </si>
  <si>
    <t>備考</t>
    <phoneticPr fontId="3"/>
  </si>
  <si>
    <t>希望した業種の直前2年間の実績を入力してください。書ききれない場合は、主要な実績を入力してください。
業種、富山県内/外欄は、リストから選択してください。</t>
    <rPh sb="38" eb="40">
      <t>ジッセキ</t>
    </rPh>
    <rPh sb="41" eb="43">
      <t>ニュウリョク</t>
    </rPh>
    <rPh sb="51" eb="53">
      <t>ギョウシュ</t>
    </rPh>
    <rPh sb="60" eb="61">
      <t>ラン</t>
    </rPh>
    <rPh sb="68" eb="70">
      <t>センタク</t>
    </rPh>
    <phoneticPr fontId="23"/>
  </si>
  <si>
    <t>16_高岡市</t>
  </si>
  <si>
    <t>業務委託</t>
  </si>
  <si>
    <t>クリーニング</t>
    <phoneticPr fontId="3"/>
  </si>
  <si>
    <t>前２ヶ年間の平均
実績高(千円)</t>
    <rPh sb="0" eb="1">
      <t>ゼン</t>
    </rPh>
    <rPh sb="3" eb="4">
      <t>ネン</t>
    </rPh>
    <rPh sb="4" eb="5">
      <t>カン</t>
    </rPh>
    <rPh sb="6" eb="8">
      <t>ヘイキン</t>
    </rPh>
    <rPh sb="9" eb="11">
      <t>ジッセキ</t>
    </rPh>
    <rPh sb="11" eb="12">
      <t>タカ</t>
    </rPh>
    <rPh sb="13" eb="15">
      <t>センエン</t>
    </rPh>
    <phoneticPr fontId="5"/>
  </si>
  <si>
    <t>取得</t>
    <rPh sb="0" eb="2">
      <t>シュトク</t>
    </rPh>
    <phoneticPr fontId="5"/>
  </si>
  <si>
    <t>F.業種情報-(3)希望する資格の種類等で希望した業種における許可、認可、登録を保有する場合、取得欄にリストから「○」を選択し、許可番号、許可期限日欄を入力してください。
一覧にない場合は、空欄に入力してください。</t>
    <phoneticPr fontId="5"/>
  </si>
  <si>
    <t>請負額(千円)</t>
    <rPh sb="0" eb="3">
      <t>ウケオイガク</t>
    </rPh>
    <rPh sb="4" eb="6">
      <t>センエン</t>
    </rPh>
    <phoneticPr fontId="23"/>
  </si>
  <si>
    <t>高岡市業務委託実績の</t>
    <rPh sb="0" eb="2">
      <t>タカオカ</t>
    </rPh>
    <rPh sb="2" eb="3">
      <t>シ</t>
    </rPh>
    <rPh sb="3" eb="5">
      <t>ギョウム</t>
    </rPh>
    <rPh sb="5" eb="7">
      <t>イタク</t>
    </rPh>
    <rPh sb="7" eb="9">
      <t>ジッセキ</t>
    </rPh>
    <phoneticPr fontId="5"/>
  </si>
  <si>
    <t>有無</t>
    <phoneticPr fontId="3"/>
  </si>
  <si>
    <t>001 清掃</t>
  </si>
  <si>
    <t>002 受付案内</t>
  </si>
  <si>
    <t>003 常駐警備</t>
  </si>
  <si>
    <t>004 機械警備</t>
  </si>
  <si>
    <t>005 電気設備保守</t>
  </si>
  <si>
    <t>006 冷暖房設備保守</t>
  </si>
  <si>
    <t>007 消防設備保守</t>
  </si>
  <si>
    <t>008 電話、通信機器保守</t>
  </si>
  <si>
    <t>009 自動ドア保守</t>
  </si>
  <si>
    <t>010 エレベーター保守</t>
  </si>
  <si>
    <t>011 測定機器保守</t>
  </si>
  <si>
    <t>012 医療機器保守</t>
  </si>
  <si>
    <t>013 その他機械設備保守</t>
  </si>
  <si>
    <t>014 貯水槽保守</t>
  </si>
  <si>
    <t>015 浄化槽保守</t>
  </si>
  <si>
    <t>016 配水管、下水管等保守</t>
  </si>
  <si>
    <t>017 上下水道施設管理</t>
  </si>
  <si>
    <t>018 有害鳥獣虫駆除</t>
  </si>
  <si>
    <t>019 測定、検査、計量</t>
  </si>
  <si>
    <t>020 漏水調査</t>
  </si>
  <si>
    <t>021 文化財等調査</t>
  </si>
  <si>
    <t>022 計画策定</t>
  </si>
  <si>
    <t>023 道路清掃</t>
  </si>
  <si>
    <t>024 照明設備保守</t>
  </si>
  <si>
    <t>025 公園等管理</t>
  </si>
  <si>
    <t>026 旅行</t>
  </si>
  <si>
    <t>027 旅客輸送</t>
  </si>
  <si>
    <t>028 貨物輸送</t>
  </si>
  <si>
    <t>029 一般廃棄物収集、運搬</t>
  </si>
  <si>
    <t>030 産業廃棄物収集、運搬</t>
  </si>
  <si>
    <t>031 特別管理産業廃棄物収集、運搬</t>
  </si>
  <si>
    <t>032 一般廃棄物処理</t>
  </si>
  <si>
    <t>033 産業廃棄物処理</t>
  </si>
  <si>
    <t>034 特別管理産業廃棄物処理</t>
  </si>
  <si>
    <t>035 紙類リサイクル</t>
  </si>
  <si>
    <t>036 金属類リサイクル</t>
  </si>
  <si>
    <t>037 意識、動向調査</t>
  </si>
  <si>
    <t>038 人材派遣</t>
  </si>
  <si>
    <t>039 医療事務</t>
  </si>
  <si>
    <t>040 健康診断</t>
  </si>
  <si>
    <t>041 給食</t>
  </si>
  <si>
    <t>042 クリーニング</t>
  </si>
  <si>
    <t>043 滅菌</t>
  </si>
  <si>
    <t>044 情報処理</t>
  </si>
  <si>
    <t>045 番組、ビデオ制作</t>
  </si>
  <si>
    <t>046 広告代理</t>
  </si>
  <si>
    <t>047 イベント</t>
  </si>
  <si>
    <t>048 翻訳、通訳、速記</t>
  </si>
  <si>
    <t>049 調律</t>
  </si>
  <si>
    <t>051 福祉事業</t>
  </si>
  <si>
    <t>052 放送、新聞</t>
  </si>
  <si>
    <t>053 デザイン</t>
  </si>
  <si>
    <t>都道府県から入力してください。丁目、番、号等は、正式な住所を入力してください。例)○県○市○○一丁目１番１号</t>
    <phoneticPr fontId="5"/>
  </si>
  <si>
    <t>建築物清掃業登録証明書</t>
    <rPh sb="0" eb="3">
      <t>ケンチクブツ</t>
    </rPh>
    <rPh sb="3" eb="5">
      <t>セイソウ</t>
    </rPh>
    <rPh sb="6" eb="8">
      <t>トウロク</t>
    </rPh>
    <rPh sb="8" eb="11">
      <t>ショウメイショ</t>
    </rPh>
    <phoneticPr fontId="7"/>
  </si>
  <si>
    <t>機械警備業務開始届出書</t>
    <rPh sb="0" eb="2">
      <t>キカイ</t>
    </rPh>
    <rPh sb="2" eb="4">
      <t>ケイビ</t>
    </rPh>
    <rPh sb="4" eb="6">
      <t>ギョウム</t>
    </rPh>
    <rPh sb="6" eb="8">
      <t>カイシ</t>
    </rPh>
    <rPh sb="8" eb="10">
      <t>トドケデ</t>
    </rPh>
    <rPh sb="10" eb="11">
      <t>ショ</t>
    </rPh>
    <phoneticPr fontId="7"/>
  </si>
  <si>
    <t>消防設備業届出書</t>
    <rPh sb="0" eb="2">
      <t>ショウボウ</t>
    </rPh>
    <rPh sb="2" eb="4">
      <t>セツビ</t>
    </rPh>
    <rPh sb="4" eb="5">
      <t>ギョウ</t>
    </rPh>
    <rPh sb="5" eb="7">
      <t>トドケデ</t>
    </rPh>
    <rPh sb="7" eb="8">
      <t>ショ</t>
    </rPh>
    <phoneticPr fontId="7"/>
  </si>
  <si>
    <t>浄化槽清掃業許可証</t>
    <rPh sb="0" eb="3">
      <t>ジョウカソウ</t>
    </rPh>
    <rPh sb="3" eb="5">
      <t>セイソウ</t>
    </rPh>
    <rPh sb="5" eb="6">
      <t>ギョウ</t>
    </rPh>
    <rPh sb="6" eb="8">
      <t>キョカ</t>
    </rPh>
    <rPh sb="8" eb="9">
      <t>ショウ</t>
    </rPh>
    <phoneticPr fontId="7"/>
  </si>
  <si>
    <t>下水道処理施設維持管理登録</t>
    <rPh sb="0" eb="3">
      <t>ゲスイドウ</t>
    </rPh>
    <rPh sb="3" eb="5">
      <t>ショリ</t>
    </rPh>
    <rPh sb="5" eb="7">
      <t>シセツ</t>
    </rPh>
    <rPh sb="7" eb="9">
      <t>イジ</t>
    </rPh>
    <rPh sb="9" eb="11">
      <t>カンリ</t>
    </rPh>
    <rPh sb="11" eb="13">
      <t>トウロク</t>
    </rPh>
    <phoneticPr fontId="7"/>
  </si>
  <si>
    <t>計量証明事業法事業登録</t>
    <rPh sb="0" eb="1">
      <t>ケイ</t>
    </rPh>
    <rPh sb="1" eb="2">
      <t>リョウ</t>
    </rPh>
    <rPh sb="2" eb="4">
      <t>ショウメイ</t>
    </rPh>
    <rPh sb="4" eb="5">
      <t>ジ</t>
    </rPh>
    <rPh sb="5" eb="6">
      <t>ギョウ</t>
    </rPh>
    <rPh sb="6" eb="7">
      <t>ホウ</t>
    </rPh>
    <rPh sb="7" eb="9">
      <t>ジギョウ</t>
    </rPh>
    <rPh sb="9" eb="11">
      <t>トウロク</t>
    </rPh>
    <phoneticPr fontId="7"/>
  </si>
  <si>
    <t>旅行業登録、旅行業者代理業登録</t>
    <rPh sb="0" eb="3">
      <t>リョコウギョウ</t>
    </rPh>
    <rPh sb="3" eb="5">
      <t>トウロク</t>
    </rPh>
    <rPh sb="6" eb="8">
      <t>リョコウ</t>
    </rPh>
    <rPh sb="8" eb="10">
      <t>ギョウシャ</t>
    </rPh>
    <rPh sb="10" eb="12">
      <t>ダイリ</t>
    </rPh>
    <rPh sb="12" eb="13">
      <t>ギョウ</t>
    </rPh>
    <rPh sb="13" eb="15">
      <t>トウロク</t>
    </rPh>
    <phoneticPr fontId="7"/>
  </si>
  <si>
    <t>一般廃棄物収集運搬業許可証</t>
    <rPh sb="0" eb="2">
      <t>イッパン</t>
    </rPh>
    <rPh sb="2" eb="5">
      <t>ハイキブツ</t>
    </rPh>
    <rPh sb="5" eb="7">
      <t>シュウシュウ</t>
    </rPh>
    <rPh sb="7" eb="9">
      <t>ウンパン</t>
    </rPh>
    <rPh sb="9" eb="10">
      <t>ギョウ</t>
    </rPh>
    <rPh sb="10" eb="13">
      <t>キョカショウ</t>
    </rPh>
    <phoneticPr fontId="7"/>
  </si>
  <si>
    <t>産業廃棄物収集運搬業許可証</t>
    <rPh sb="0" eb="2">
      <t>サンギョウ</t>
    </rPh>
    <rPh sb="2" eb="5">
      <t>ハイキブツ</t>
    </rPh>
    <rPh sb="5" eb="7">
      <t>シュウシュウ</t>
    </rPh>
    <rPh sb="7" eb="9">
      <t>ウンパン</t>
    </rPh>
    <rPh sb="9" eb="10">
      <t>ギョウ</t>
    </rPh>
    <rPh sb="10" eb="13">
      <t>キョカショウ</t>
    </rPh>
    <phoneticPr fontId="7"/>
  </si>
  <si>
    <t>特別管理産業廃棄物収集運搬業許可証</t>
    <rPh sb="0" eb="2">
      <t>トクベツ</t>
    </rPh>
    <rPh sb="2" eb="4">
      <t>カンリ</t>
    </rPh>
    <rPh sb="4" eb="6">
      <t>サンギョウ</t>
    </rPh>
    <rPh sb="6" eb="9">
      <t>ハイキブツ</t>
    </rPh>
    <rPh sb="9" eb="11">
      <t>シュウシュウ</t>
    </rPh>
    <rPh sb="11" eb="13">
      <t>ウンパン</t>
    </rPh>
    <rPh sb="13" eb="14">
      <t>ギョウ</t>
    </rPh>
    <rPh sb="14" eb="17">
      <t>キョカショウ</t>
    </rPh>
    <phoneticPr fontId="7"/>
  </si>
  <si>
    <t>一般廃棄物処理業許可証</t>
    <rPh sb="0" eb="2">
      <t>イッパン</t>
    </rPh>
    <rPh sb="2" eb="5">
      <t>ハイキブツ</t>
    </rPh>
    <rPh sb="5" eb="7">
      <t>ショリ</t>
    </rPh>
    <rPh sb="7" eb="8">
      <t>ギョウ</t>
    </rPh>
    <rPh sb="8" eb="11">
      <t>キョカショウ</t>
    </rPh>
    <phoneticPr fontId="7"/>
  </si>
  <si>
    <t>産業廃棄物処理業許可証</t>
    <rPh sb="0" eb="2">
      <t>サンギョウ</t>
    </rPh>
    <rPh sb="2" eb="5">
      <t>ハイキブツ</t>
    </rPh>
    <rPh sb="5" eb="7">
      <t>ショリ</t>
    </rPh>
    <rPh sb="7" eb="8">
      <t>ギョウ</t>
    </rPh>
    <rPh sb="8" eb="11">
      <t>キョカショウ</t>
    </rPh>
    <phoneticPr fontId="7"/>
  </si>
  <si>
    <t>特別管理産業廃棄物処分業許可証</t>
    <rPh sb="0" eb="2">
      <t>トクベツ</t>
    </rPh>
    <rPh sb="2" eb="4">
      <t>カンリ</t>
    </rPh>
    <rPh sb="4" eb="6">
      <t>サンギョウ</t>
    </rPh>
    <rPh sb="6" eb="9">
      <t>ハイキブツ</t>
    </rPh>
    <rPh sb="9" eb="11">
      <t>ショブン</t>
    </rPh>
    <rPh sb="11" eb="12">
      <t>ギョウ</t>
    </rPh>
    <rPh sb="12" eb="15">
      <t>キョカショウ</t>
    </rPh>
    <phoneticPr fontId="7"/>
  </si>
  <si>
    <t>一般労働者派遣業許可証等</t>
    <rPh sb="0" eb="2">
      <t>イッパン</t>
    </rPh>
    <rPh sb="2" eb="5">
      <t>ロウドウシャ</t>
    </rPh>
    <rPh sb="5" eb="7">
      <t>ハケン</t>
    </rPh>
    <rPh sb="7" eb="8">
      <t>ギョウ</t>
    </rPh>
    <rPh sb="8" eb="11">
      <t>キョカショウ</t>
    </rPh>
    <rPh sb="11" eb="12">
      <t>トウ</t>
    </rPh>
    <phoneticPr fontId="7"/>
  </si>
  <si>
    <t>建築物環境衛生総合管理業登録書</t>
    <rPh sb="0" eb="3">
      <t>ケンチクブツ</t>
    </rPh>
    <rPh sb="3" eb="5">
      <t>カンキョウ</t>
    </rPh>
    <rPh sb="5" eb="7">
      <t>エイセイ</t>
    </rPh>
    <rPh sb="7" eb="9">
      <t>ソウゴウ</t>
    </rPh>
    <rPh sb="9" eb="11">
      <t>カンリ</t>
    </rPh>
    <rPh sb="11" eb="12">
      <t>ギョウ</t>
    </rPh>
    <rPh sb="12" eb="14">
      <t>トウロク</t>
    </rPh>
    <rPh sb="14" eb="15">
      <t>ショ</t>
    </rPh>
    <phoneticPr fontId="7"/>
  </si>
  <si>
    <t>警備業認定証</t>
    <rPh sb="0" eb="2">
      <t>ケイビ</t>
    </rPh>
    <rPh sb="2" eb="3">
      <t>ギョウ</t>
    </rPh>
    <rPh sb="3" eb="6">
      <t>ニンテイショウ</t>
    </rPh>
    <phoneticPr fontId="7"/>
  </si>
  <si>
    <t>建築物飲料水貯水槽清掃業登録証明書</t>
    <rPh sb="0" eb="3">
      <t>ケンチクブツ</t>
    </rPh>
    <rPh sb="3" eb="6">
      <t>インリョウスイ</t>
    </rPh>
    <rPh sb="6" eb="9">
      <t>チョスイソウ</t>
    </rPh>
    <rPh sb="9" eb="11">
      <t>セイソウ</t>
    </rPh>
    <rPh sb="11" eb="12">
      <t>ギョウ</t>
    </rPh>
    <rPh sb="12" eb="14">
      <t>トウロク</t>
    </rPh>
    <rPh sb="14" eb="17">
      <t>ショウメイショ</t>
    </rPh>
    <phoneticPr fontId="7"/>
  </si>
  <si>
    <t>浄化槽保守点検業者登録証明書</t>
    <rPh sb="0" eb="3">
      <t>ジョウカソウ</t>
    </rPh>
    <rPh sb="3" eb="5">
      <t>ホシュ</t>
    </rPh>
    <rPh sb="5" eb="7">
      <t>テンケン</t>
    </rPh>
    <rPh sb="7" eb="9">
      <t>ギョウシャ</t>
    </rPh>
    <rPh sb="9" eb="11">
      <t>トウロク</t>
    </rPh>
    <rPh sb="11" eb="12">
      <t>ショウ</t>
    </rPh>
    <phoneticPr fontId="7"/>
  </si>
  <si>
    <t>建築物排水管清掃業登録証明書</t>
    <rPh sb="0" eb="3">
      <t>ケンチクブツ</t>
    </rPh>
    <rPh sb="3" eb="6">
      <t>ハイスイカン</t>
    </rPh>
    <rPh sb="6" eb="8">
      <t>セイソウ</t>
    </rPh>
    <rPh sb="8" eb="9">
      <t>ギョウ</t>
    </rPh>
    <rPh sb="9" eb="11">
      <t>トウロク</t>
    </rPh>
    <rPh sb="11" eb="12">
      <t>ショウ</t>
    </rPh>
    <phoneticPr fontId="7"/>
  </si>
  <si>
    <t>建築物ねずみ昆虫等防除業登録証明書</t>
    <rPh sb="0" eb="3">
      <t>ケンチクブツ</t>
    </rPh>
    <rPh sb="6" eb="8">
      <t>コンチュウ</t>
    </rPh>
    <rPh sb="8" eb="9">
      <t>トウ</t>
    </rPh>
    <rPh sb="9" eb="11">
      <t>ボウジョ</t>
    </rPh>
    <rPh sb="11" eb="12">
      <t>ギョウ</t>
    </rPh>
    <rPh sb="12" eb="14">
      <t>トウロク</t>
    </rPh>
    <rPh sb="14" eb="15">
      <t>ショウ</t>
    </rPh>
    <phoneticPr fontId="7"/>
  </si>
  <si>
    <t>建築物飲料水水質検査業登録書</t>
    <rPh sb="0" eb="3">
      <t>ケンチクブツ</t>
    </rPh>
    <rPh sb="3" eb="6">
      <t>インリョウスイ</t>
    </rPh>
    <rPh sb="6" eb="8">
      <t>スイシツ</t>
    </rPh>
    <rPh sb="8" eb="10">
      <t>ケンサ</t>
    </rPh>
    <rPh sb="10" eb="11">
      <t>ギョウ</t>
    </rPh>
    <rPh sb="11" eb="13">
      <t>トウロク</t>
    </rPh>
    <rPh sb="13" eb="14">
      <t>ショ</t>
    </rPh>
    <phoneticPr fontId="7"/>
  </si>
  <si>
    <t>建築物空気環境測定業登録書</t>
    <rPh sb="0" eb="3">
      <t>ケンチクブツ</t>
    </rPh>
    <rPh sb="3" eb="5">
      <t>クウキ</t>
    </rPh>
    <rPh sb="5" eb="7">
      <t>カンキョウ</t>
    </rPh>
    <rPh sb="7" eb="9">
      <t>ソクテイ</t>
    </rPh>
    <rPh sb="9" eb="10">
      <t>ギョウ</t>
    </rPh>
    <rPh sb="10" eb="12">
      <t>トウロク</t>
    </rPh>
    <phoneticPr fontId="7"/>
  </si>
  <si>
    <t>一般貸切旅客自動車運送事業許可</t>
    <rPh sb="0" eb="2">
      <t>イッパン</t>
    </rPh>
    <rPh sb="2" eb="4">
      <t>カシキリ</t>
    </rPh>
    <rPh sb="4" eb="6">
      <t>リョカク</t>
    </rPh>
    <rPh sb="6" eb="9">
      <t>ジドウシャ</t>
    </rPh>
    <rPh sb="9" eb="11">
      <t>ウンソウ</t>
    </rPh>
    <rPh sb="11" eb="13">
      <t>ジギョウ</t>
    </rPh>
    <rPh sb="13" eb="15">
      <t>キョカ</t>
    </rPh>
    <phoneticPr fontId="7"/>
  </si>
  <si>
    <t>一般貨物自動車運送事業許可</t>
    <rPh sb="0" eb="2">
      <t>イッパン</t>
    </rPh>
    <rPh sb="2" eb="4">
      <t>カモツ</t>
    </rPh>
    <rPh sb="4" eb="7">
      <t>ジドウシャ</t>
    </rPh>
    <rPh sb="7" eb="9">
      <t>ウンソウ</t>
    </rPh>
    <rPh sb="9" eb="11">
      <t>ジギョウ</t>
    </rPh>
    <rPh sb="11" eb="13">
      <t>キョカ</t>
    </rPh>
    <phoneticPr fontId="7"/>
  </si>
  <si>
    <t>クリーニング所検査確認書</t>
    <rPh sb="6" eb="7">
      <t>ショ</t>
    </rPh>
    <rPh sb="7" eb="9">
      <t>ケンサ</t>
    </rPh>
    <rPh sb="9" eb="12">
      <t>カクニンショ</t>
    </rPh>
    <phoneticPr fontId="7"/>
  </si>
  <si>
    <t>半角英数記号6桁で、英字を1文字以上含む形で入力してください。アルファベットの大文字・小文字は区別されるのでご注意ください。</t>
    <phoneticPr fontId="5"/>
  </si>
  <si>
    <t>航空写真、図面作成</t>
    <phoneticPr fontId="3"/>
  </si>
  <si>
    <t>Ver.7.0.1</t>
    <phoneticPr fontId="5"/>
  </si>
  <si>
    <t>7.0.1</t>
  </si>
  <si>
    <t>050 航空写真、図面作成</t>
    <phoneticPr fontId="5"/>
  </si>
  <si>
    <t>設備の額（減価償却後）</t>
    <rPh sb="0" eb="2">
      <t>セツビ</t>
    </rPh>
    <rPh sb="3" eb="4">
      <t>ガク</t>
    </rPh>
    <phoneticPr fontId="6"/>
  </si>
  <si>
    <t>054 その他</t>
    <phoneticPr fontId="5"/>
  </si>
  <si>
    <t>商号又は名称</t>
    <phoneticPr fontId="3"/>
  </si>
  <si>
    <r>
      <t>①資本関係</t>
    </r>
    <r>
      <rPr>
        <sz val="10"/>
        <color rgb="FFFF0000"/>
        <rFont val="ＭＳ ゴシック"/>
        <family val="3"/>
        <charset val="128"/>
      </rPr>
      <t>*1</t>
    </r>
    <r>
      <rPr>
        <sz val="11"/>
        <color theme="1"/>
        <rFont val="ＭＳ ゴシック"/>
        <family val="3"/>
        <charset val="128"/>
      </rPr>
      <t>がある他の資格者</t>
    </r>
    <phoneticPr fontId="5"/>
  </si>
  <si>
    <r>
      <t>②人的関係</t>
    </r>
    <r>
      <rPr>
        <sz val="10"/>
        <color rgb="FFFF0000"/>
        <rFont val="ＭＳ ゴシック"/>
        <family val="3"/>
        <charset val="128"/>
      </rPr>
      <t>*2</t>
    </r>
    <r>
      <rPr>
        <sz val="11"/>
        <color theme="1"/>
        <rFont val="ＭＳ ゴシック"/>
        <family val="3"/>
        <charset val="128"/>
      </rPr>
      <t>がある他の資格者</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</si>
</sst>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
      <sz val="6"/>
      <name val="ＭＳ Ｐ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62">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style="hair">
        <color auto="1"/>
      </right>
      <top style="hair">
        <color auto="1"/>
      </top>
      <bottom style="hair">
        <color auto="1"/>
      </bottom>
      <diagonal/>
    </border>
    <border>
      <left style="hair">
        <color indexed="64"/>
      </left>
      <right style="hair">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auto="1"/>
      </right>
      <top/>
      <bottom style="hair">
        <color auto="1"/>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style="hair">
        <color indexed="64"/>
      </right>
      <top style="thin">
        <color auto="1"/>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bottom/>
      <diagonal/>
    </border>
    <border>
      <left style="hair">
        <color indexed="64"/>
      </left>
      <right/>
      <top/>
      <bottom/>
      <diagonal/>
    </border>
    <border>
      <left/>
      <right style="hair">
        <color indexed="64"/>
      </right>
      <top style="hair">
        <color auto="1"/>
      </top>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17">
    <xf numFmtId="0" fontId="0" fillId="0" borderId="0" xfId="0">
      <alignment vertical="center"/>
    </xf>
    <xf numFmtId="49" fontId="18" fillId="2" borderId="0" xfId="0" applyNumberFormat="1" applyFont="1" applyFill="1" applyAlignment="1" applyProtection="1">
      <alignment horizontal="left" vertical="center"/>
      <protection locked="0"/>
    </xf>
    <xf numFmtId="14" fontId="18" fillId="2" borderId="7" xfId="0" applyNumberFormat="1" applyFont="1" applyFill="1" applyBorder="1" applyAlignment="1" applyProtection="1">
      <alignment horizontal="left" vertical="center"/>
      <protection locked="0"/>
    </xf>
    <xf numFmtId="14" fontId="18" fillId="2" borderId="35" xfId="0" applyNumberFormat="1" applyFont="1" applyFill="1" applyBorder="1" applyAlignment="1" applyProtection="1">
      <alignment horizontal="left" vertical="center"/>
      <protection locked="0"/>
    </xf>
    <xf numFmtId="49" fontId="18" fillId="2" borderId="39" xfId="2" applyNumberFormat="1" applyFont="1" applyFill="1" applyBorder="1" applyAlignment="1" applyProtection="1">
      <alignment horizontal="center" vertical="center"/>
      <protection locked="0"/>
    </xf>
    <xf numFmtId="49" fontId="18" fillId="2" borderId="40" xfId="2" applyNumberFormat="1" applyFont="1" applyFill="1" applyBorder="1" applyAlignment="1" applyProtection="1">
      <alignment horizontal="center" vertical="center"/>
      <protection locked="0"/>
    </xf>
    <xf numFmtId="49" fontId="18" fillId="2" borderId="51" xfId="2" applyNumberFormat="1" applyFont="1" applyFill="1" applyBorder="1" applyAlignment="1" applyProtection="1">
      <alignment horizontal="center" vertical="center"/>
      <protection locked="0"/>
    </xf>
    <xf numFmtId="49" fontId="18" fillId="2" borderId="53" xfId="2" applyNumberFormat="1" applyFont="1" applyFill="1" applyBorder="1" applyAlignment="1" applyProtection="1">
      <alignment horizontal="center" vertical="center"/>
      <protection locked="0"/>
    </xf>
    <xf numFmtId="49" fontId="18" fillId="2" borderId="28" xfId="2" applyNumberFormat="1" applyFont="1" applyFill="1" applyBorder="1" applyAlignment="1" applyProtection="1">
      <alignment horizontal="center" vertical="center"/>
      <protection locked="0"/>
    </xf>
    <xf numFmtId="49" fontId="18" fillId="2" borderId="7" xfId="2" applyNumberFormat="1" applyFont="1" applyFill="1" applyBorder="1" applyAlignment="1" applyProtection="1">
      <alignment horizontal="center" vertical="center"/>
      <protection locked="0"/>
    </xf>
    <xf numFmtId="49" fontId="18" fillId="2" borderId="10" xfId="2" applyNumberFormat="1" applyFont="1" applyFill="1" applyBorder="1" applyAlignment="1" applyProtection="1">
      <alignment horizontal="left" vertical="center" wrapText="1"/>
      <protection locked="0"/>
    </xf>
    <xf numFmtId="0" fontId="18" fillId="2" borderId="5" xfId="2" applyFont="1" applyFill="1" applyBorder="1" applyAlignment="1" applyProtection="1">
      <alignment horizontal="left" vertical="center" wrapText="1"/>
      <protection locked="0"/>
    </xf>
    <xf numFmtId="0" fontId="18" fillId="2" borderId="42" xfId="2" applyFont="1" applyFill="1" applyBorder="1" applyAlignment="1" applyProtection="1">
      <alignment horizontal="left" vertical="center" wrapText="1"/>
      <protection locked="0"/>
    </xf>
    <xf numFmtId="14" fontId="18" fillId="2" borderId="20" xfId="0" applyNumberFormat="1" applyFont="1" applyFill="1" applyBorder="1" applyAlignment="1" applyProtection="1">
      <alignment horizontal="left" vertical="center"/>
      <protection locked="0"/>
    </xf>
    <xf numFmtId="177" fontId="18" fillId="2" borderId="3" xfId="0" applyNumberFormat="1" applyFont="1" applyFill="1" applyBorder="1" applyAlignment="1" applyProtection="1">
      <alignment horizontal="left" vertical="center"/>
      <protection locked="0"/>
    </xf>
    <xf numFmtId="14" fontId="18" fillId="2" borderId="32" xfId="0" applyNumberFormat="1" applyFont="1" applyFill="1" applyBorder="1" applyAlignment="1" applyProtection="1">
      <alignment horizontal="left" vertical="center"/>
      <protection locked="0"/>
    </xf>
    <xf numFmtId="177" fontId="18" fillId="2" borderId="8" xfId="0" applyNumberFormat="1" applyFont="1" applyFill="1" applyBorder="1" applyAlignment="1" applyProtection="1">
      <alignment horizontal="left" vertical="center"/>
      <protection locked="0"/>
    </xf>
    <xf numFmtId="38" fontId="18" fillId="2" borderId="18" xfId="1" applyNumberFormat="1" applyFont="1" applyFill="1" applyBorder="1" applyAlignment="1" applyProtection="1">
      <alignment horizontal="right" vertical="center"/>
      <protection locked="0"/>
    </xf>
    <xf numFmtId="178" fontId="18" fillId="2" borderId="1" xfId="1" applyNumberFormat="1" applyFont="1" applyFill="1" applyBorder="1" applyAlignment="1" applyProtection="1">
      <alignment horizontal="right" vertical="center"/>
      <protection locked="0"/>
    </xf>
    <xf numFmtId="38" fontId="18" fillId="2" borderId="37" xfId="1" applyNumberFormat="1" applyFont="1" applyFill="1" applyBorder="1" applyAlignment="1" applyProtection="1">
      <alignment horizontal="right" vertical="center"/>
      <protection locked="0"/>
    </xf>
    <xf numFmtId="38" fontId="18" fillId="2" borderId="36" xfId="1" applyNumberFormat="1" applyFont="1" applyFill="1" applyBorder="1" applyAlignment="1" applyProtection="1">
      <alignment horizontal="right" vertical="center"/>
      <protection locked="0"/>
    </xf>
    <xf numFmtId="178" fontId="18" fillId="2" borderId="2" xfId="1" applyNumberFormat="1" applyFont="1" applyFill="1" applyBorder="1" applyAlignment="1" applyProtection="1">
      <alignment horizontal="right" vertical="center"/>
      <protection locked="0"/>
    </xf>
    <xf numFmtId="38" fontId="18" fillId="2" borderId="1" xfId="1" applyNumberFormat="1" applyFont="1" applyFill="1" applyBorder="1" applyAlignment="1" applyProtection="1">
      <alignment horizontal="right" vertical="center"/>
      <protection locked="0"/>
    </xf>
    <xf numFmtId="38" fontId="18" fillId="2" borderId="2" xfId="1" applyNumberFormat="1" applyFont="1" applyFill="1" applyBorder="1" applyAlignment="1" applyProtection="1">
      <alignment horizontal="right" vertical="center"/>
      <protection locked="0"/>
    </xf>
    <xf numFmtId="49" fontId="18" fillId="2" borderId="32" xfId="2" applyNumberFormat="1" applyFont="1" applyFill="1" applyBorder="1" applyAlignment="1" applyProtection="1">
      <alignment horizontal="left" vertical="center" wrapText="1"/>
      <protection locked="0"/>
    </xf>
    <xf numFmtId="0" fontId="18" fillId="2" borderId="8" xfId="2" applyFont="1" applyFill="1" applyBorder="1" applyAlignment="1" applyProtection="1">
      <alignment horizontal="left" vertical="center" wrapText="1"/>
      <protection locked="0"/>
    </xf>
    <xf numFmtId="0" fontId="18" fillId="2" borderId="55" xfId="2" applyFont="1" applyFill="1" applyBorder="1" applyAlignment="1" applyProtection="1">
      <alignment horizontal="left" vertical="center" wrapText="1"/>
      <protection locked="0"/>
    </xf>
    <xf numFmtId="38" fontId="18" fillId="2" borderId="20" xfId="1" applyNumberFormat="1" applyFont="1" applyFill="1" applyBorder="1" applyAlignment="1" applyProtection="1">
      <alignment horizontal="right" vertical="center"/>
      <protection locked="0"/>
    </xf>
    <xf numFmtId="178" fontId="18" fillId="2" borderId="3" xfId="1" applyNumberFormat="1" applyFont="1" applyFill="1" applyBorder="1" applyAlignment="1" applyProtection="1">
      <alignment horizontal="right" vertical="center"/>
      <protection locked="0"/>
    </xf>
    <xf numFmtId="178" fontId="18" fillId="2" borderId="4" xfId="1" applyNumberFormat="1" applyFont="1" applyFill="1" applyBorder="1" applyAlignment="1" applyProtection="1">
      <alignment horizontal="right" vertical="center"/>
      <protection locked="0"/>
    </xf>
    <xf numFmtId="38" fontId="18" fillId="2" borderId="10" xfId="1" applyNumberFormat="1" applyFont="1" applyFill="1" applyBorder="1" applyAlignment="1" applyProtection="1">
      <alignment horizontal="right" vertical="center"/>
      <protection locked="0"/>
    </xf>
    <xf numFmtId="178" fontId="18" fillId="2" borderId="5" xfId="1" applyNumberFormat="1" applyFont="1" applyFill="1" applyBorder="1" applyAlignment="1" applyProtection="1">
      <alignment horizontal="right" vertical="center"/>
      <protection locked="0"/>
    </xf>
    <xf numFmtId="178" fontId="18" fillId="2" borderId="6" xfId="1" applyNumberFormat="1" applyFont="1" applyFill="1" applyBorder="1" applyAlignment="1" applyProtection="1">
      <alignment horizontal="right" vertical="center"/>
      <protection locked="0"/>
    </xf>
    <xf numFmtId="38" fontId="18" fillId="2" borderId="29" xfId="1" applyNumberFormat="1" applyFont="1" applyFill="1" applyBorder="1" applyAlignment="1" applyProtection="1">
      <alignment horizontal="right" vertical="center"/>
      <protection locked="0"/>
    </xf>
    <xf numFmtId="178" fontId="18" fillId="2" borderId="25" xfId="1" applyNumberFormat="1" applyFont="1" applyFill="1" applyBorder="1" applyAlignment="1" applyProtection="1">
      <alignment horizontal="right" vertical="center"/>
      <protection locked="0"/>
    </xf>
    <xf numFmtId="178" fontId="18" fillId="2" borderId="26" xfId="1" applyNumberFormat="1" applyFont="1" applyFill="1" applyBorder="1" applyAlignment="1" applyProtection="1">
      <alignment horizontal="right" vertical="center"/>
      <protection locked="0"/>
    </xf>
    <xf numFmtId="38" fontId="18" fillId="2" borderId="28" xfId="1" applyNumberFormat="1" applyFont="1" applyFill="1" applyBorder="1" applyAlignment="1" applyProtection="1">
      <alignment horizontal="right" vertical="center"/>
      <protection locked="0"/>
    </xf>
    <xf numFmtId="182" fontId="18" fillId="2" borderId="3" xfId="1" applyNumberFormat="1" applyFont="1" applyFill="1" applyBorder="1" applyAlignment="1" applyProtection="1">
      <alignment horizontal="right" vertical="center"/>
      <protection locked="0"/>
    </xf>
    <xf numFmtId="182" fontId="18" fillId="2" borderId="4" xfId="1" applyNumberFormat="1" applyFont="1" applyFill="1" applyBorder="1" applyAlignment="1" applyProtection="1">
      <alignment horizontal="right" vertical="center"/>
      <protection locked="0"/>
    </xf>
    <xf numFmtId="38" fontId="18" fillId="2" borderId="53" xfId="1" applyNumberFormat="1" applyFont="1" applyFill="1" applyBorder="1" applyAlignment="1" applyProtection="1">
      <alignment horizontal="right" vertical="center"/>
      <protection locked="0"/>
    </xf>
    <xf numFmtId="182" fontId="18" fillId="2" borderId="5" xfId="1" applyNumberFormat="1" applyFont="1" applyFill="1" applyBorder="1" applyAlignment="1" applyProtection="1">
      <alignment horizontal="right" vertical="center"/>
      <protection locked="0"/>
    </xf>
    <xf numFmtId="182" fontId="18" fillId="2" borderId="6" xfId="1" applyNumberFormat="1" applyFont="1" applyFill="1" applyBorder="1" applyAlignment="1" applyProtection="1">
      <alignment horizontal="right" vertical="center"/>
      <protection locked="0"/>
    </xf>
    <xf numFmtId="38" fontId="18" fillId="2" borderId="56" xfId="1" applyNumberFormat="1" applyFont="1" applyFill="1" applyBorder="1" applyAlignment="1" applyProtection="1">
      <alignment horizontal="right" vertical="center"/>
      <protection locked="0"/>
    </xf>
    <xf numFmtId="182" fontId="18" fillId="2" borderId="25" xfId="1" applyNumberFormat="1" applyFont="1" applyFill="1" applyBorder="1" applyAlignment="1" applyProtection="1">
      <alignment horizontal="right" vertical="center"/>
      <protection locked="0"/>
    </xf>
    <xf numFmtId="182" fontId="18" fillId="2" borderId="26" xfId="1" applyNumberFormat="1" applyFont="1" applyFill="1" applyBorder="1" applyAlignment="1" applyProtection="1">
      <alignment horizontal="right" vertical="center"/>
      <protection locked="0"/>
    </xf>
    <xf numFmtId="182" fontId="18" fillId="2" borderId="48" xfId="1" applyNumberFormat="1" applyFont="1" applyFill="1" applyBorder="1" applyAlignment="1" applyProtection="1">
      <alignment horizontal="right" vertical="center"/>
      <protection locked="0"/>
    </xf>
    <xf numFmtId="38" fontId="18" fillId="2" borderId="0" xfId="1" applyNumberFormat="1" applyFont="1" applyFill="1" applyAlignment="1" applyProtection="1">
      <alignment horizontal="right" vertical="center"/>
      <protection locked="0"/>
    </xf>
    <xf numFmtId="178" fontId="18" fillId="2" borderId="0" xfId="1" applyNumberFormat="1" applyFont="1" applyFill="1" applyAlignment="1" applyProtection="1">
      <alignment horizontal="right" vertical="center"/>
      <protection locked="0"/>
    </xf>
    <xf numFmtId="49" fontId="18" fillId="2" borderId="0" xfId="1" applyNumberFormat="1" applyFont="1" applyFill="1" applyAlignment="1" applyProtection="1">
      <alignment horizontal="left" vertical="center"/>
      <protection locked="0"/>
    </xf>
    <xf numFmtId="178" fontId="18" fillId="2" borderId="0" xfId="1" applyNumberFormat="1" applyFont="1" applyFill="1" applyAlignment="1" applyProtection="1">
      <alignment horizontal="left" vertical="center"/>
      <protection locked="0"/>
    </xf>
    <xf numFmtId="49" fontId="18" fillId="2" borderId="20" xfId="1" applyNumberFormat="1" applyFont="1" applyFill="1" applyBorder="1" applyAlignment="1" applyProtection="1">
      <alignment horizontal="left" vertical="top" wrapText="1"/>
      <protection locked="0"/>
    </xf>
    <xf numFmtId="178" fontId="18" fillId="2" borderId="3" xfId="1" applyNumberFormat="1" applyFont="1" applyFill="1" applyBorder="1" applyAlignment="1" applyProtection="1">
      <alignment horizontal="left" vertical="top" wrapText="1"/>
      <protection locked="0"/>
    </xf>
    <xf numFmtId="49" fontId="18" fillId="2" borderId="54" xfId="1" applyNumberFormat="1" applyFont="1" applyFill="1" applyBorder="1" applyAlignment="1" applyProtection="1">
      <alignment horizontal="left" vertical="top" wrapText="1"/>
      <protection locked="0"/>
    </xf>
    <xf numFmtId="49" fontId="18" fillId="2" borderId="32" xfId="1" applyNumberFormat="1" applyFont="1" applyFill="1" applyBorder="1" applyAlignment="1" applyProtection="1">
      <alignment horizontal="left" vertical="top" wrapText="1"/>
      <protection locked="0"/>
    </xf>
    <xf numFmtId="178" fontId="18" fillId="2" borderId="8" xfId="1" applyNumberFormat="1" applyFont="1" applyFill="1" applyBorder="1" applyAlignment="1" applyProtection="1">
      <alignment horizontal="left" vertical="top" wrapText="1"/>
      <protection locked="0"/>
    </xf>
    <xf numFmtId="49" fontId="18" fillId="2" borderId="55" xfId="1" applyNumberFormat="1" applyFont="1" applyFill="1" applyBorder="1" applyAlignment="1" applyProtection="1">
      <alignment horizontal="left" vertical="top" wrapText="1"/>
      <protection locked="0"/>
    </xf>
    <xf numFmtId="49" fontId="18" fillId="2" borderId="28" xfId="1" applyNumberFormat="1" applyFont="1" applyFill="1" applyBorder="1" applyAlignment="1" applyProtection="1">
      <alignment horizontal="left" vertical="top" wrapText="1"/>
      <protection locked="0"/>
    </xf>
    <xf numFmtId="49" fontId="18" fillId="2" borderId="3" xfId="1" applyNumberFormat="1" applyFont="1" applyFill="1" applyBorder="1" applyAlignment="1" applyProtection="1">
      <alignment horizontal="left" vertical="top" wrapText="1"/>
      <protection locked="0"/>
    </xf>
    <xf numFmtId="178" fontId="18" fillId="2" borderId="54" xfId="1" applyNumberFormat="1" applyFont="1" applyFill="1" applyBorder="1" applyAlignment="1" applyProtection="1">
      <alignment horizontal="left" vertical="top" wrapText="1"/>
      <protection locked="0"/>
    </xf>
    <xf numFmtId="178" fontId="18" fillId="2" borderId="4" xfId="1" applyNumberFormat="1" applyFont="1" applyFill="1" applyBorder="1" applyAlignment="1" applyProtection="1">
      <alignment horizontal="left" vertical="top" wrapText="1"/>
      <protection locked="0"/>
    </xf>
    <xf numFmtId="49" fontId="18" fillId="2" borderId="7" xfId="1" applyNumberFormat="1" applyFont="1" applyFill="1" applyBorder="1" applyAlignment="1" applyProtection="1">
      <alignment horizontal="left" vertical="top" wrapText="1"/>
      <protection locked="0"/>
    </xf>
    <xf numFmtId="49" fontId="18" fillId="2" borderId="8" xfId="1" applyNumberFormat="1" applyFont="1" applyFill="1" applyBorder="1" applyAlignment="1" applyProtection="1">
      <alignment horizontal="left" vertical="top" wrapText="1"/>
      <protection locked="0"/>
    </xf>
    <xf numFmtId="178" fontId="18" fillId="2" borderId="55" xfId="1" applyNumberFormat="1" applyFont="1" applyFill="1" applyBorder="1" applyAlignment="1" applyProtection="1">
      <alignment horizontal="left" vertical="top" wrapText="1"/>
      <protection locked="0"/>
    </xf>
    <xf numFmtId="178" fontId="18" fillId="2" borderId="9" xfId="1" applyNumberFormat="1" applyFont="1" applyFill="1" applyBorder="1" applyAlignment="1" applyProtection="1">
      <alignment horizontal="left" vertical="top" wrapText="1"/>
      <protection locked="0"/>
    </xf>
    <xf numFmtId="49" fontId="18" fillId="2" borderId="0" xfId="0" applyNumberFormat="1" applyFont="1" applyFill="1" applyAlignment="1" applyProtection="1">
      <alignment horizontal="left" vertical="center" shrinkToFit="1"/>
      <protection locked="0"/>
    </xf>
    <xf numFmtId="0" fontId="18" fillId="2" borderId="0" xfId="0" applyFont="1" applyFill="1" applyAlignment="1" applyProtection="1">
      <alignment horizontal="left" vertical="center" shrinkToFit="1"/>
      <protection locked="0"/>
    </xf>
    <xf numFmtId="49" fontId="18" fillId="2" borderId="0" xfId="0" applyNumberFormat="1" applyFont="1" applyFill="1" applyAlignment="1" applyProtection="1">
      <alignment horizontal="left" vertical="center"/>
      <protection locked="0"/>
    </xf>
    <xf numFmtId="182" fontId="18" fillId="2" borderId="0" xfId="0" applyNumberFormat="1" applyFont="1" applyFill="1" applyAlignment="1" applyProtection="1">
      <alignment horizontal="left" vertical="center"/>
      <protection locked="0"/>
    </xf>
    <xf numFmtId="178" fontId="18" fillId="2" borderId="0" xfId="0" applyNumberFormat="1" applyFont="1" applyFill="1" applyAlignment="1" applyProtection="1">
      <alignment horizontal="left" vertical="center"/>
      <protection locked="0"/>
    </xf>
    <xf numFmtId="185" fontId="18" fillId="2" borderId="0" xfId="0" applyNumberFormat="1" applyFont="1" applyFill="1" applyAlignment="1" applyProtection="1">
      <alignment horizontal="left" vertical="center"/>
      <protection locked="0"/>
    </xf>
    <xf numFmtId="181" fontId="18" fillId="2" borderId="0" xfId="0" applyNumberFormat="1"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178" fontId="18" fillId="2" borderId="37" xfId="1" applyNumberFormat="1" applyFont="1" applyFill="1" applyBorder="1" applyAlignment="1" applyProtection="1">
      <alignment horizontal="right" vertical="center"/>
      <protection locked="0"/>
    </xf>
    <xf numFmtId="14" fontId="18" fillId="2" borderId="28" xfId="0" applyNumberFormat="1" applyFont="1" applyFill="1" applyBorder="1" applyAlignment="1" applyProtection="1">
      <alignment horizontal="left" vertical="center"/>
      <protection locked="0"/>
    </xf>
    <xf numFmtId="14" fontId="18" fillId="2" borderId="7" xfId="0" applyNumberFormat="1" applyFont="1" applyFill="1" applyBorder="1" applyAlignment="1" applyProtection="1">
      <alignment horizontal="left" vertical="center"/>
      <protection locked="0"/>
    </xf>
    <xf numFmtId="14" fontId="18" fillId="2" borderId="0" xfId="0" applyNumberFormat="1" applyFont="1" applyFill="1" applyAlignment="1" applyProtection="1">
      <alignment horizontal="left" vertical="center"/>
      <protection locked="0"/>
    </xf>
    <xf numFmtId="177" fontId="18" fillId="2" borderId="0" xfId="0" applyNumberFormat="1" applyFont="1" applyFill="1" applyAlignment="1" applyProtection="1">
      <alignment horizontal="left" vertical="center"/>
      <protection locked="0"/>
    </xf>
    <xf numFmtId="38" fontId="18" fillId="2" borderId="0" xfId="0" applyNumberFormat="1" applyFont="1" applyFill="1" applyAlignment="1" applyProtection="1">
      <alignment horizontal="right" vertical="center"/>
      <protection locked="0"/>
    </xf>
    <xf numFmtId="182" fontId="18" fillId="2" borderId="54" xfId="1" applyNumberFormat="1" applyFont="1" applyFill="1" applyBorder="1" applyAlignment="1" applyProtection="1">
      <alignment horizontal="right" vertical="center"/>
      <protection locked="0"/>
    </xf>
    <xf numFmtId="182" fontId="18" fillId="2" borderId="42" xfId="1" applyNumberFormat="1" applyFont="1" applyFill="1" applyBorder="1" applyAlignment="1" applyProtection="1">
      <alignment horizontal="right" vertical="center"/>
      <protection locked="0"/>
    </xf>
    <xf numFmtId="38" fontId="18" fillId="2" borderId="0" xfId="0" applyNumberFormat="1" applyFont="1" applyFill="1" applyAlignment="1" applyProtection="1">
      <alignment horizontal="left" vertical="center"/>
      <protection locked="0"/>
    </xf>
    <xf numFmtId="49" fontId="18" fillId="2" borderId="0" xfId="2" applyNumberFormat="1" applyFont="1" applyFill="1" applyAlignment="1" applyProtection="1">
      <alignment horizontal="left" vertical="top" wrapText="1"/>
      <protection locked="0"/>
    </xf>
    <xf numFmtId="0" fontId="18" fillId="2" borderId="0" xfId="2" applyFont="1" applyFill="1" applyAlignment="1" applyProtection="1">
      <alignment horizontal="left" vertical="top" wrapText="1"/>
      <protection locked="0"/>
    </xf>
    <xf numFmtId="49" fontId="18" fillId="2" borderId="0" xfId="2" applyNumberFormat="1" applyFont="1" applyFill="1" applyAlignment="1" applyProtection="1">
      <alignment horizontal="left" vertical="center"/>
      <protection locked="0"/>
    </xf>
    <xf numFmtId="0" fontId="18" fillId="2" borderId="0" xfId="2" applyFont="1" applyFill="1" applyAlignment="1" applyProtection="1">
      <alignment horizontal="left" vertical="center"/>
      <protection locked="0"/>
    </xf>
    <xf numFmtId="49" fontId="18" fillId="2" borderId="20" xfId="2" applyNumberFormat="1" applyFont="1" applyFill="1" applyBorder="1" applyAlignment="1" applyProtection="1">
      <alignment horizontal="left" vertical="center" wrapText="1"/>
      <protection locked="0"/>
    </xf>
    <xf numFmtId="0" fontId="18" fillId="2" borderId="3" xfId="2" applyFont="1" applyFill="1" applyBorder="1" applyAlignment="1" applyProtection="1">
      <alignment horizontal="left" vertical="center" wrapText="1"/>
      <protection locked="0"/>
    </xf>
    <xf numFmtId="0" fontId="18" fillId="2" borderId="54" xfId="2" applyFont="1" applyFill="1" applyBorder="1" applyAlignment="1" applyProtection="1">
      <alignment horizontal="left" vertical="center" wrapText="1"/>
      <protection locked="0"/>
    </xf>
    <xf numFmtId="14" fontId="18" fillId="2" borderId="28" xfId="2" applyNumberFormat="1"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18" fillId="2" borderId="4" xfId="0" applyFont="1" applyFill="1" applyBorder="1" applyAlignment="1" applyProtection="1">
      <alignment horizontal="left" vertical="center"/>
      <protection locked="0"/>
    </xf>
    <xf numFmtId="14" fontId="18" fillId="2" borderId="53" xfId="2" applyNumberFormat="1" applyFont="1" applyFill="1" applyBorder="1" applyAlignment="1" applyProtection="1">
      <alignment horizontal="left" vertical="center"/>
      <protection locked="0"/>
    </xf>
    <xf numFmtId="0" fontId="18" fillId="2" borderId="5" xfId="0" applyFont="1" applyFill="1" applyBorder="1" applyAlignment="1" applyProtection="1">
      <alignment horizontal="left" vertical="center"/>
      <protection locked="0"/>
    </xf>
    <xf numFmtId="0" fontId="18" fillId="2" borderId="6" xfId="0" applyFont="1" applyFill="1" applyBorder="1" applyAlignment="1" applyProtection="1">
      <alignment horizontal="left" vertical="center"/>
      <protection locked="0"/>
    </xf>
    <xf numFmtId="49" fontId="18" fillId="2" borderId="53" xfId="2" applyNumberFormat="1" applyFont="1" applyFill="1" applyBorder="1" applyAlignment="1" applyProtection="1">
      <alignment horizontal="center" vertical="center"/>
      <protection locked="0"/>
    </xf>
    <xf numFmtId="0" fontId="18" fillId="2" borderId="42" xfId="2" applyFont="1" applyFill="1" applyBorder="1" applyAlignment="1" applyProtection="1">
      <alignment horizontal="center" vertical="center"/>
      <protection locked="0"/>
    </xf>
    <xf numFmtId="49" fontId="18" fillId="2" borderId="53" xfId="0" applyNumberFormat="1" applyFont="1" applyFill="1" applyBorder="1" applyAlignment="1" applyProtection="1">
      <alignment horizontal="left" vertical="center"/>
      <protection locked="0"/>
    </xf>
    <xf numFmtId="0" fontId="18" fillId="2" borderId="42" xfId="0" applyFont="1" applyFill="1" applyBorder="1" applyAlignment="1" applyProtection="1">
      <alignment horizontal="left" vertical="center"/>
      <protection locked="0"/>
    </xf>
    <xf numFmtId="14" fontId="18" fillId="2" borderId="7" xfId="2" applyNumberFormat="1" applyFont="1" applyFill="1" applyBorder="1" applyAlignment="1" applyProtection="1">
      <alignment horizontal="left" vertical="center"/>
      <protection locked="0"/>
    </xf>
    <xf numFmtId="0" fontId="18" fillId="2" borderId="8" xfId="0" applyFont="1" applyFill="1" applyBorder="1" applyAlignment="1" applyProtection="1">
      <alignment horizontal="left" vertical="center"/>
      <protection locked="0"/>
    </xf>
    <xf numFmtId="0" fontId="18" fillId="2" borderId="9" xfId="0" applyFont="1" applyFill="1" applyBorder="1" applyAlignment="1" applyProtection="1">
      <alignment horizontal="left" vertical="center"/>
      <protection locked="0"/>
    </xf>
    <xf numFmtId="49" fontId="18" fillId="2" borderId="53" xfId="2" applyNumberFormat="1" applyFont="1" applyFill="1" applyBorder="1" applyAlignment="1" applyProtection="1">
      <alignment horizontal="left" vertical="center"/>
      <protection locked="0"/>
    </xf>
    <xf numFmtId="49" fontId="18" fillId="2" borderId="5" xfId="2" applyNumberFormat="1" applyFont="1" applyFill="1" applyBorder="1" applyAlignment="1" applyProtection="1">
      <alignment horizontal="left" vertical="center"/>
      <protection locked="0"/>
    </xf>
    <xf numFmtId="49" fontId="18" fillId="2" borderId="42" xfId="2" applyNumberFormat="1" applyFont="1" applyFill="1" applyBorder="1" applyAlignment="1" applyProtection="1">
      <alignment horizontal="left" vertical="center"/>
      <protection locked="0"/>
    </xf>
    <xf numFmtId="49" fontId="18" fillId="2" borderId="7" xfId="2" applyNumberFormat="1" applyFont="1" applyFill="1" applyBorder="1" applyAlignment="1" applyProtection="1">
      <alignment horizontal="left" vertical="center"/>
      <protection locked="0"/>
    </xf>
    <xf numFmtId="49" fontId="18" fillId="2" borderId="8" xfId="2" applyNumberFormat="1" applyFont="1" applyFill="1" applyBorder="1" applyAlignment="1" applyProtection="1">
      <alignment horizontal="left" vertical="center"/>
      <protection locked="0"/>
    </xf>
    <xf numFmtId="49" fontId="18" fillId="2" borderId="55" xfId="2" applyNumberFormat="1" applyFont="1" applyFill="1" applyBorder="1" applyAlignment="1" applyProtection="1">
      <alignment horizontal="left" vertical="center"/>
      <protection locked="0"/>
    </xf>
    <xf numFmtId="49" fontId="18" fillId="2" borderId="7" xfId="0" applyNumberFormat="1" applyFont="1" applyFill="1" applyBorder="1" applyAlignment="1" applyProtection="1">
      <alignment horizontal="center" vertical="center"/>
      <protection locked="0"/>
    </xf>
    <xf numFmtId="0" fontId="18" fillId="2" borderId="55" xfId="0" applyFont="1" applyFill="1" applyBorder="1" applyAlignment="1" applyProtection="1">
      <alignment horizontal="center" vertical="center"/>
      <protection locked="0"/>
    </xf>
    <xf numFmtId="49" fontId="18" fillId="2" borderId="28" xfId="2" applyNumberFormat="1" applyFont="1" applyFill="1" applyBorder="1" applyAlignment="1" applyProtection="1">
      <alignment horizontal="left" vertical="center" wrapText="1"/>
      <protection locked="0"/>
    </xf>
    <xf numFmtId="0" fontId="18" fillId="2" borderId="3" xfId="0" applyFont="1" applyFill="1" applyBorder="1" applyAlignment="1" applyProtection="1">
      <alignment horizontal="left" vertical="center" wrapText="1"/>
      <protection locked="0"/>
    </xf>
    <xf numFmtId="0" fontId="18" fillId="2" borderId="54" xfId="0" applyFont="1" applyFill="1" applyBorder="1" applyAlignment="1" applyProtection="1">
      <alignment horizontal="left" vertical="center" wrapText="1"/>
      <protection locked="0"/>
    </xf>
    <xf numFmtId="38" fontId="18" fillId="2" borderId="28" xfId="2" applyNumberFormat="1" applyFont="1" applyFill="1" applyBorder="1" applyAlignment="1" applyProtection="1">
      <alignment horizontal="right" vertical="center"/>
      <protection locked="0"/>
    </xf>
    <xf numFmtId="0" fontId="18" fillId="2" borderId="54" xfId="2" applyFont="1" applyFill="1" applyBorder="1" applyAlignment="1" applyProtection="1">
      <alignment horizontal="right" vertical="center"/>
      <protection locked="0"/>
    </xf>
    <xf numFmtId="0" fontId="18" fillId="2" borderId="54" xfId="2" applyFont="1" applyFill="1" applyBorder="1" applyAlignment="1" applyProtection="1">
      <alignment horizontal="left" vertical="center"/>
      <protection locked="0"/>
    </xf>
    <xf numFmtId="49" fontId="18" fillId="2" borderId="53" xfId="2" applyNumberFormat="1" applyFont="1" applyFill="1" applyBorder="1" applyAlignment="1" applyProtection="1">
      <alignment horizontal="left" vertical="center" wrapText="1"/>
      <protection locked="0"/>
    </xf>
    <xf numFmtId="0" fontId="18" fillId="2" borderId="5" xfId="0" applyFont="1" applyFill="1" applyBorder="1" applyAlignment="1" applyProtection="1">
      <alignment horizontal="left" vertical="center" wrapText="1"/>
      <protection locked="0"/>
    </xf>
    <xf numFmtId="0" fontId="18" fillId="2" borderId="42" xfId="0" applyFont="1" applyFill="1" applyBorder="1" applyAlignment="1" applyProtection="1">
      <alignment horizontal="left" vertical="center" wrapText="1"/>
      <protection locked="0"/>
    </xf>
    <xf numFmtId="38" fontId="18" fillId="2" borderId="53" xfId="2" applyNumberFormat="1" applyFont="1" applyFill="1" applyBorder="1" applyAlignment="1" applyProtection="1">
      <alignment horizontal="right" vertical="center"/>
      <protection locked="0"/>
    </xf>
    <xf numFmtId="0" fontId="18" fillId="2" borderId="42" xfId="2" applyFont="1" applyFill="1" applyBorder="1" applyAlignment="1" applyProtection="1">
      <alignment horizontal="right" vertical="center"/>
      <protection locked="0"/>
    </xf>
    <xf numFmtId="0" fontId="18" fillId="2" borderId="42" xfId="2" applyFont="1" applyFill="1" applyBorder="1" applyAlignment="1" applyProtection="1">
      <alignment horizontal="left" vertical="center"/>
      <protection locked="0"/>
    </xf>
    <xf numFmtId="49" fontId="18" fillId="2" borderId="7" xfId="2" applyNumberFormat="1" applyFont="1" applyFill="1" applyBorder="1" applyAlignment="1" applyProtection="1">
      <alignment horizontal="left" vertical="center" wrapText="1"/>
      <protection locked="0"/>
    </xf>
    <xf numFmtId="0" fontId="18" fillId="2" borderId="8" xfId="0" applyFont="1" applyFill="1" applyBorder="1" applyAlignment="1" applyProtection="1">
      <alignment horizontal="left" vertical="center" wrapText="1"/>
      <protection locked="0"/>
    </xf>
    <xf numFmtId="0" fontId="18" fillId="2" borderId="55" xfId="0" applyFont="1" applyFill="1" applyBorder="1" applyAlignment="1" applyProtection="1">
      <alignment horizontal="left" vertical="center" wrapText="1"/>
      <protection locked="0"/>
    </xf>
    <xf numFmtId="38" fontId="18" fillId="2" borderId="7" xfId="2" applyNumberFormat="1" applyFont="1" applyFill="1" applyBorder="1" applyAlignment="1" applyProtection="1">
      <alignment horizontal="right" vertical="center"/>
      <protection locked="0"/>
    </xf>
    <xf numFmtId="0" fontId="18" fillId="2" borderId="55" xfId="2" applyFont="1" applyFill="1" applyBorder="1" applyAlignment="1" applyProtection="1">
      <alignment horizontal="right" vertical="center"/>
      <protection locked="0"/>
    </xf>
    <xf numFmtId="0" fontId="18" fillId="2" borderId="55" xfId="2" applyFont="1" applyFill="1" applyBorder="1" applyAlignment="1" applyProtection="1">
      <alignment horizontal="left" vertical="center"/>
      <protection locked="0"/>
    </xf>
    <xf numFmtId="49" fontId="18" fillId="2" borderId="28" xfId="2" applyNumberFormat="1" applyFont="1" applyFill="1" applyBorder="1" applyAlignment="1" applyProtection="1">
      <alignment horizontal="center" vertical="center"/>
      <protection locked="0"/>
    </xf>
    <xf numFmtId="0" fontId="18" fillId="2" borderId="54" xfId="2" applyFont="1" applyFill="1" applyBorder="1" applyAlignment="1" applyProtection="1">
      <alignment horizontal="center" vertical="center"/>
      <protection locked="0"/>
    </xf>
    <xf numFmtId="49" fontId="18" fillId="2" borderId="28" xfId="0" applyNumberFormat="1" applyFont="1" applyFill="1" applyBorder="1" applyAlignment="1" applyProtection="1">
      <alignment horizontal="left" vertical="center"/>
      <protection locked="0"/>
    </xf>
    <xf numFmtId="0" fontId="18" fillId="2" borderId="54" xfId="0" applyFont="1" applyFill="1" applyBorder="1" applyAlignment="1" applyProtection="1">
      <alignment horizontal="left" vertical="center"/>
      <protection locked="0"/>
    </xf>
    <xf numFmtId="49" fontId="18" fillId="2" borderId="7" xfId="0" applyNumberFormat="1" applyFont="1" applyFill="1" applyBorder="1" applyAlignment="1" applyProtection="1">
      <alignment horizontal="left" vertical="center"/>
      <protection locked="0"/>
    </xf>
    <xf numFmtId="0" fontId="18" fillId="2" borderId="55" xfId="0" applyFont="1" applyFill="1" applyBorder="1" applyAlignment="1" applyProtection="1">
      <alignment horizontal="lef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0" fontId="16" fillId="0" borderId="16" xfId="2" applyFont="1" applyBorder="1" applyProtection="1">
      <alignment vertical="center"/>
    </xf>
    <xf numFmtId="49" fontId="4" fillId="0" borderId="0" xfId="1" applyNumberFormat="1" applyFont="1" applyProtection="1">
      <alignment vertical="center"/>
    </xf>
    <xf numFmtId="0" fontId="16" fillId="0" borderId="17" xfId="2" applyFont="1" applyBorder="1" applyProtection="1">
      <alignment vertical="center"/>
    </xf>
    <xf numFmtId="0" fontId="16" fillId="0" borderId="0" xfId="2" applyFont="1" applyProtection="1">
      <alignment vertical="center"/>
    </xf>
    <xf numFmtId="0" fontId="16" fillId="0" borderId="19" xfId="2" applyFont="1" applyBorder="1" applyProtection="1">
      <alignment vertical="center"/>
    </xf>
    <xf numFmtId="0" fontId="16" fillId="0" borderId="15" xfId="2" applyFont="1" applyBorder="1" applyProtection="1">
      <alignment vertical="center"/>
    </xf>
    <xf numFmtId="0" fontId="16" fillId="0" borderId="11" xfId="2" applyFont="1" applyBorder="1" applyProtection="1">
      <alignment vertical="center"/>
    </xf>
    <xf numFmtId="0" fontId="16" fillId="0" borderId="12" xfId="2" applyFont="1" applyBorder="1" applyProtection="1">
      <alignment vertical="center"/>
    </xf>
    <xf numFmtId="183" fontId="4" fillId="0" borderId="0" xfId="1" applyNumberFormat="1" applyFont="1" applyProtection="1">
      <alignment vertical="center"/>
    </xf>
    <xf numFmtId="0" fontId="14" fillId="0" borderId="13" xfId="0" applyFont="1" applyBorder="1" applyAlignment="1" applyProtection="1">
      <alignment horizontal="left" vertical="center" indent="1"/>
    </xf>
    <xf numFmtId="0" fontId="14" fillId="0" borderId="14"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7" xfId="0" applyFont="1" applyBorder="1" applyProtection="1">
      <alignment vertical="center"/>
    </xf>
    <xf numFmtId="0" fontId="14" fillId="0" borderId="0" xfId="0" applyFont="1" applyProtection="1">
      <alignment vertical="center"/>
    </xf>
    <xf numFmtId="0" fontId="4" fillId="0" borderId="14" xfId="0" applyFont="1" applyBorder="1" applyProtection="1">
      <alignment vertical="center"/>
    </xf>
    <xf numFmtId="0" fontId="4" fillId="0" borderId="16" xfId="0" applyFont="1" applyBorder="1" applyProtection="1">
      <alignment vertical="center"/>
    </xf>
    <xf numFmtId="180" fontId="4" fillId="0" borderId="17"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19"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7" xfId="0" applyFont="1" applyBorder="1" applyProtection="1">
      <alignment vertical="center"/>
    </xf>
    <xf numFmtId="177" fontId="15" fillId="0" borderId="0" xfId="0" applyNumberFormat="1" applyFont="1" applyAlignment="1" applyProtection="1">
      <alignment vertical="top"/>
    </xf>
    <xf numFmtId="0" fontId="13" fillId="0" borderId="19"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applyFont="1" applyAlignment="1" applyProtection="1">
      <alignment horizontal="left" vertical="top" wrapText="1"/>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7" xfId="2" applyFont="1" applyBorder="1" applyProtection="1">
      <alignment vertical="center"/>
    </xf>
    <xf numFmtId="0" fontId="20" fillId="0" borderId="0" xfId="0" applyFont="1" applyAlignment="1" applyProtection="1">
      <alignment vertical="top"/>
    </xf>
    <xf numFmtId="0" fontId="17" fillId="0" borderId="19" xfId="0" applyFont="1" applyBorder="1" applyAlignment="1" applyProtection="1">
      <alignment vertical="top"/>
    </xf>
    <xf numFmtId="0" fontId="4" fillId="0" borderId="15" xfId="0" applyFont="1" applyBorder="1" applyProtection="1">
      <alignment vertical="center"/>
    </xf>
    <xf numFmtId="0" fontId="4" fillId="0" borderId="11" xfId="0" applyFont="1" applyBorder="1" applyProtection="1">
      <alignment vertical="center"/>
    </xf>
    <xf numFmtId="0" fontId="13" fillId="0" borderId="11" xfId="0" applyFont="1" applyBorder="1" applyAlignment="1" applyProtection="1">
      <alignment vertical="top"/>
    </xf>
    <xf numFmtId="49" fontId="13" fillId="0" borderId="11" xfId="0" applyNumberFormat="1" applyFont="1" applyBorder="1" applyAlignment="1" applyProtection="1">
      <alignment vertical="top"/>
    </xf>
    <xf numFmtId="0" fontId="4" fillId="0" borderId="12"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17" fillId="0" borderId="0" xfId="0" applyFont="1" applyAlignment="1" applyProtection="1">
      <alignment vertical="top" wrapText="1"/>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1" xfId="0" applyFont="1" applyBorder="1" applyAlignment="1" applyProtection="1">
      <alignment horizontal="right" vertical="top"/>
    </xf>
    <xf numFmtId="0" fontId="15" fillId="0" borderId="11" xfId="0" applyFont="1" applyBorder="1" applyAlignment="1" applyProtection="1">
      <alignment vertical="top"/>
    </xf>
    <xf numFmtId="49" fontId="15" fillId="0" borderId="11" xfId="0" applyNumberFormat="1" applyFont="1" applyBorder="1" applyAlignment="1" applyProtection="1">
      <alignment vertical="top"/>
    </xf>
    <xf numFmtId="182" fontId="15" fillId="0" borderId="11"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1" fillId="0" borderId="17" xfId="0" applyFont="1" applyBorder="1" applyProtection="1">
      <alignment vertical="center"/>
    </xf>
    <xf numFmtId="0" fontId="21" fillId="0" borderId="0" xfId="0" applyFont="1" applyProtection="1">
      <alignment vertical="center"/>
    </xf>
    <xf numFmtId="49" fontId="4" fillId="0" borderId="14" xfId="0" applyNumberFormat="1" applyFont="1" applyBorder="1" applyProtection="1">
      <alignment vertical="center"/>
    </xf>
    <xf numFmtId="178" fontId="4" fillId="0" borderId="14"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1"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19" xfId="2" applyFont="1" applyBorder="1" applyProtection="1">
      <alignment vertical="center"/>
    </xf>
    <xf numFmtId="49" fontId="17" fillId="0" borderId="0" xfId="0" applyNumberFormat="1" applyFont="1" applyAlignment="1" applyProtection="1">
      <alignment horizontal="right" vertical="top"/>
    </xf>
    <xf numFmtId="178" fontId="13" fillId="0" borderId="11"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5" xfId="2" applyFont="1" applyBorder="1" applyProtection="1">
      <alignment vertical="center"/>
    </xf>
    <xf numFmtId="0" fontId="4" fillId="0" borderId="11" xfId="2" applyFont="1" applyBorder="1" applyProtection="1">
      <alignment vertical="center"/>
    </xf>
    <xf numFmtId="0" fontId="14" fillId="0" borderId="17" xfId="0" applyFont="1" applyBorder="1" applyAlignment="1" applyProtection="1">
      <alignment horizontal="left" vertical="center" indent="1"/>
    </xf>
    <xf numFmtId="0" fontId="14" fillId="0" borderId="0" xfId="0" applyFont="1" applyAlignment="1" applyProtection="1">
      <alignment horizontal="left" vertical="center" indent="1"/>
    </xf>
    <xf numFmtId="0" fontId="17" fillId="0" borderId="0" xfId="0" applyFont="1" applyAlignment="1" applyProtection="1">
      <alignment vertical="top"/>
    </xf>
    <xf numFmtId="182" fontId="4" fillId="0" borderId="0" xfId="1" applyNumberFormat="1" applyFont="1" applyProtection="1">
      <alignment vertical="center"/>
    </xf>
    <xf numFmtId="178" fontId="4" fillId="0" borderId="0" xfId="1" applyNumberFormat="1" applyFont="1" applyAlignment="1" applyProtection="1">
      <alignment horizontal="right" vertical="center"/>
    </xf>
    <xf numFmtId="178" fontId="4" fillId="0" borderId="19"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top"/>
    </xf>
    <xf numFmtId="0" fontId="4" fillId="0" borderId="0" xfId="0" applyFont="1" applyAlignment="1" applyProtection="1">
      <alignment horizontal="left" vertical="center"/>
    </xf>
    <xf numFmtId="178" fontId="4" fillId="0" borderId="0" xfId="1" applyNumberFormat="1" applyFont="1" applyProtection="1">
      <alignment vertical="center"/>
    </xf>
    <xf numFmtId="182" fontId="4" fillId="0" borderId="0" xfId="1" applyNumberFormat="1" applyFont="1" applyAlignment="1" applyProtection="1">
      <alignment horizontal="right" vertical="center"/>
    </xf>
    <xf numFmtId="182" fontId="15" fillId="0" borderId="0" xfId="0" applyNumberFormat="1" applyFont="1" applyAlignment="1" applyProtection="1">
      <alignment horizontal="right" vertical="top"/>
    </xf>
    <xf numFmtId="0" fontId="4" fillId="0" borderId="0" xfId="2" applyFont="1" applyAlignment="1" applyProtection="1">
      <alignment horizontal="left" vertical="center"/>
    </xf>
    <xf numFmtId="181" fontId="4" fillId="0" borderId="0" xfId="0" applyNumberFormat="1" applyFont="1" applyProtection="1">
      <alignment vertical="center"/>
    </xf>
    <xf numFmtId="178" fontId="4" fillId="0" borderId="46" xfId="1" applyNumberFormat="1" applyFont="1" applyBorder="1" applyAlignment="1" applyProtection="1">
      <alignment horizontal="left" vertical="center"/>
    </xf>
    <xf numFmtId="178" fontId="4" fillId="0" borderId="34" xfId="1" applyNumberFormat="1" applyFont="1" applyBorder="1" applyAlignment="1" applyProtection="1">
      <alignment horizontal="left" vertical="center"/>
    </xf>
    <xf numFmtId="178" fontId="4" fillId="0" borderId="43" xfId="1" applyNumberFormat="1" applyFont="1" applyBorder="1" applyAlignment="1" applyProtection="1">
      <alignment horizontal="left" vertical="center"/>
    </xf>
    <xf numFmtId="0" fontId="18" fillId="0" borderId="37" xfId="1" applyFont="1" applyBorder="1" applyAlignment="1" applyProtection="1">
      <alignment horizontal="center" vertical="center"/>
    </xf>
    <xf numFmtId="0" fontId="18" fillId="0" borderId="34" xfId="1" applyFont="1" applyBorder="1" applyAlignment="1" applyProtection="1">
      <alignment horizontal="center" vertical="center"/>
    </xf>
    <xf numFmtId="0" fontId="18" fillId="0" borderId="43" xfId="1" applyFont="1" applyBorder="1" applyAlignment="1" applyProtection="1">
      <alignment horizontal="center" vertical="center"/>
    </xf>
    <xf numFmtId="182" fontId="18" fillId="0" borderId="0" xfId="1" applyNumberFormat="1" applyFont="1" applyProtection="1">
      <alignment vertical="center"/>
    </xf>
    <xf numFmtId="178" fontId="4" fillId="0" borderId="45" xfId="1" applyNumberFormat="1" applyFont="1" applyBorder="1" applyAlignment="1" applyProtection="1">
      <alignment horizontal="left" vertical="center"/>
    </xf>
    <xf numFmtId="178" fontId="4" fillId="0" borderId="39" xfId="1" applyNumberFormat="1" applyFont="1" applyBorder="1" applyAlignment="1" applyProtection="1">
      <alignment horizontal="left" vertical="center"/>
    </xf>
    <xf numFmtId="178" fontId="4" fillId="0" borderId="44" xfId="1" applyNumberFormat="1" applyFont="1" applyBorder="1" applyAlignment="1" applyProtection="1">
      <alignment horizontal="left" vertical="center"/>
    </xf>
    <xf numFmtId="178" fontId="4" fillId="0" borderId="10" xfId="1" applyNumberFormat="1" applyFont="1" applyBorder="1" applyAlignment="1" applyProtection="1">
      <alignment horizontal="left" vertical="center"/>
    </xf>
    <xf numFmtId="178" fontId="4" fillId="0" borderId="5"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82" fontId="4" fillId="0" borderId="29" xfId="1" applyNumberFormat="1"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178" fontId="4" fillId="0" borderId="15" xfId="1" applyNumberFormat="1" applyFont="1" applyBorder="1" applyAlignment="1" applyProtection="1">
      <alignment horizontal="left" vertical="center"/>
    </xf>
    <xf numFmtId="0" fontId="4" fillId="0" borderId="11" xfId="0" applyFont="1" applyBorder="1" applyAlignment="1" applyProtection="1">
      <alignment horizontal="left" vertical="center"/>
    </xf>
    <xf numFmtId="0" fontId="4" fillId="0" borderId="12" xfId="0" applyFont="1" applyBorder="1" applyAlignment="1" applyProtection="1">
      <alignment horizontal="left" vertical="center"/>
    </xf>
    <xf numFmtId="38" fontId="18" fillId="0" borderId="22" xfId="1" applyNumberFormat="1" applyFont="1" applyBorder="1" applyAlignment="1" applyProtection="1">
      <alignment horizontal="right" vertical="center"/>
    </xf>
    <xf numFmtId="38" fontId="18" fillId="0" borderId="23" xfId="1" applyNumberFormat="1" applyFont="1" applyBorder="1" applyAlignment="1" applyProtection="1">
      <alignment horizontal="right" vertical="center"/>
    </xf>
    <xf numFmtId="38" fontId="18" fillId="0" borderId="58" xfId="1" applyNumberFormat="1" applyFont="1" applyBorder="1" applyAlignment="1" applyProtection="1">
      <alignment horizontal="right" vertical="center"/>
    </xf>
    <xf numFmtId="38" fontId="18" fillId="0" borderId="57" xfId="1" applyNumberFormat="1" applyFont="1" applyBorder="1" applyAlignment="1" applyProtection="1">
      <alignment horizontal="right" vertical="center"/>
    </xf>
    <xf numFmtId="38" fontId="18" fillId="0" borderId="24" xfId="1" applyNumberFormat="1" applyFont="1" applyBorder="1" applyAlignment="1" applyProtection="1">
      <alignment horizontal="right" vertical="center"/>
    </xf>
    <xf numFmtId="38" fontId="18" fillId="0" borderId="0" xfId="1" applyNumberFormat="1" applyFont="1" applyProtection="1">
      <alignmen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4" fillId="0" borderId="18"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18"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13" xfId="1" applyNumberFormat="1" applyFont="1" applyBorder="1" applyAlignment="1" applyProtection="1">
      <alignment horizontal="left" vertical="center"/>
    </xf>
    <xf numFmtId="178" fontId="4" fillId="0" borderId="14"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30" xfId="1" applyNumberFormat="1" applyFont="1" applyBorder="1" applyAlignment="1" applyProtection="1">
      <alignment horizontal="left" vertical="center"/>
    </xf>
    <xf numFmtId="178" fontId="4" fillId="0" borderId="27" xfId="1" applyNumberFormat="1" applyFont="1" applyBorder="1" applyAlignment="1" applyProtection="1">
      <alignment horizontal="left" vertical="center"/>
    </xf>
    <xf numFmtId="178" fontId="4" fillId="0" borderId="31" xfId="1" applyNumberFormat="1" applyFont="1" applyBorder="1" applyAlignment="1" applyProtection="1">
      <alignment horizontal="left" vertical="center"/>
    </xf>
    <xf numFmtId="178" fontId="4" fillId="0" borderId="22" xfId="1" quotePrefix="1" applyNumberFormat="1" applyFont="1" applyBorder="1" applyAlignment="1" applyProtection="1">
      <alignment horizontal="left" vertical="center"/>
    </xf>
    <xf numFmtId="178" fontId="4" fillId="0" borderId="23" xfId="1" quotePrefix="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86" fontId="18" fillId="0" borderId="22" xfId="1" applyNumberFormat="1" applyFont="1" applyBorder="1" applyAlignment="1" applyProtection="1">
      <alignment horizontal="right" vertical="center"/>
    </xf>
    <xf numFmtId="184" fontId="18" fillId="0" borderId="23" xfId="1" applyNumberFormat="1" applyFont="1" applyBorder="1" applyAlignment="1" applyProtection="1">
      <alignment horizontal="right" vertical="center"/>
    </xf>
    <xf numFmtId="184" fontId="18" fillId="0" borderId="24" xfId="1" applyNumberFormat="1" applyFont="1" applyBorder="1" applyAlignment="1" applyProtection="1">
      <alignment horizontal="right" vertical="center"/>
    </xf>
    <xf numFmtId="0" fontId="12" fillId="0" borderId="0" xfId="0" applyFont="1" applyProtection="1">
      <alignment vertical="center"/>
    </xf>
    <xf numFmtId="178" fontId="4" fillId="0" borderId="0" xfId="1" applyNumberFormat="1" applyFont="1" applyAlignment="1" applyProtection="1">
      <alignment horizontal="left" vertical="top"/>
    </xf>
    <xf numFmtId="0" fontId="22" fillId="0" borderId="0" xfId="0" applyFont="1" applyProtection="1">
      <alignment vertical="center"/>
    </xf>
    <xf numFmtId="178" fontId="15" fillId="0" borderId="0" xfId="1" applyNumberFormat="1" applyFont="1" applyAlignment="1" applyProtection="1">
      <alignment horizontal="left" vertical="top" wrapText="1"/>
    </xf>
    <xf numFmtId="178" fontId="4" fillId="0" borderId="18" xfId="1" applyNumberFormat="1" applyFont="1" applyBorder="1" applyAlignment="1" applyProtection="1">
      <alignment horizontal="left" vertical="center"/>
    </xf>
    <xf numFmtId="178" fontId="4" fillId="0" borderId="1" xfId="1" applyNumberFormat="1" applyFont="1" applyBorder="1" applyAlignment="1" applyProtection="1">
      <alignment horizontal="left" vertical="center"/>
    </xf>
    <xf numFmtId="178" fontId="4" fillId="0" borderId="36" xfId="1" applyNumberFormat="1" applyFont="1" applyBorder="1" applyAlignment="1" applyProtection="1">
      <alignment horizontal="left" vertical="center"/>
    </xf>
    <xf numFmtId="178" fontId="4" fillId="0" borderId="37" xfId="1" applyNumberFormat="1" applyFont="1" applyBorder="1" applyAlignment="1" applyProtection="1">
      <alignment horizontal="left" vertical="center"/>
    </xf>
    <xf numFmtId="178" fontId="4" fillId="0" borderId="2" xfId="1" applyNumberFormat="1" applyFont="1" applyBorder="1" applyAlignment="1" applyProtection="1">
      <alignment horizontal="left" vertical="center"/>
    </xf>
    <xf numFmtId="0" fontId="13" fillId="0" borderId="12" xfId="0" applyFont="1" applyBorder="1" applyAlignment="1" applyProtection="1">
      <alignment vertical="top"/>
    </xf>
    <xf numFmtId="0" fontId="17" fillId="0" borderId="11" xfId="0" applyFont="1" applyBorder="1" applyAlignment="1" applyProtection="1">
      <alignment horizontal="left" vertical="center" wrapText="1"/>
    </xf>
    <xf numFmtId="0" fontId="4" fillId="0" borderId="18"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8" fontId="4" fillId="0" borderId="21" xfId="1" applyNumberFormat="1" applyFont="1" applyBorder="1" applyProtection="1">
      <alignment vertical="center"/>
    </xf>
    <xf numFmtId="178" fontId="4" fillId="0" borderId="4" xfId="1" applyNumberFormat="1" applyFont="1" applyBorder="1" applyProtection="1">
      <alignment vertical="center"/>
    </xf>
    <xf numFmtId="178" fontId="4" fillId="0" borderId="16"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19" xfId="0" applyNumberFormat="1" applyFont="1" applyBorder="1" applyAlignment="1" applyProtection="1">
      <alignment horizontal="center" vertical="center" wrapText="1"/>
    </xf>
    <xf numFmtId="178" fontId="4" fillId="0" borderId="11" xfId="1" applyNumberFormat="1" applyFont="1" applyBorder="1" applyProtection="1">
      <alignment vertical="center"/>
    </xf>
    <xf numFmtId="178" fontId="4" fillId="0" borderId="31" xfId="1" applyNumberFormat="1" applyFont="1" applyBorder="1" applyProtection="1">
      <alignment vertical="center"/>
    </xf>
    <xf numFmtId="14" fontId="4" fillId="0" borderId="0" xfId="1" applyNumberFormat="1" applyFont="1" applyProtection="1">
      <alignment vertical="center"/>
    </xf>
    <xf numFmtId="178" fontId="4" fillId="0" borderId="9" xfId="1" applyNumberFormat="1" applyFont="1" applyBorder="1" applyProtection="1">
      <alignment vertical="center"/>
    </xf>
    <xf numFmtId="177" fontId="4" fillId="0" borderId="15" xfId="0" applyNumberFormat="1" applyFont="1" applyBorder="1" applyAlignment="1" applyProtection="1">
      <alignment horizontal="center" vertical="center" wrapText="1"/>
    </xf>
    <xf numFmtId="177" fontId="4" fillId="0" borderId="11" xfId="0" applyNumberFormat="1" applyFont="1" applyBorder="1" applyAlignment="1" applyProtection="1">
      <alignment horizontal="center" vertical="center" wrapText="1"/>
    </xf>
    <xf numFmtId="177" fontId="4" fillId="0" borderId="12"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0"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7"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19" xfId="1" applyNumberFormat="1" applyFont="1" applyBorder="1" applyAlignment="1" applyProtection="1">
      <alignment horizontal="left" vertical="center"/>
    </xf>
    <xf numFmtId="0" fontId="4" fillId="0" borderId="30" xfId="2" applyFont="1" applyBorder="1" applyAlignment="1" applyProtection="1">
      <alignment horizontal="left" vertical="center"/>
    </xf>
    <xf numFmtId="0" fontId="4" fillId="0" borderId="27" xfId="2" applyFont="1" applyBorder="1" applyAlignment="1" applyProtection="1">
      <alignment horizontal="left" vertical="center"/>
    </xf>
    <xf numFmtId="0" fontId="4" fillId="0" borderId="31" xfId="2" applyFont="1" applyBorder="1" applyAlignment="1" applyProtection="1">
      <alignment horizontal="left" vertical="center"/>
    </xf>
    <xf numFmtId="0" fontId="4" fillId="0" borderId="22" xfId="1" applyFont="1" applyBorder="1" applyAlignment="1" applyProtection="1">
      <alignment horizontal="left" vertical="center"/>
    </xf>
    <xf numFmtId="0" fontId="4" fillId="0" borderId="23" xfId="1" applyFont="1" applyBorder="1" applyAlignment="1" applyProtection="1">
      <alignment horizontal="left" vertical="center"/>
    </xf>
    <xf numFmtId="0" fontId="4" fillId="0" borderId="24" xfId="1" applyFont="1" applyBorder="1" applyAlignment="1" applyProtection="1">
      <alignment horizontal="left" vertical="center"/>
    </xf>
    <xf numFmtId="178" fontId="18" fillId="0" borderId="23" xfId="1" applyNumberFormat="1" applyFont="1" applyBorder="1" applyAlignment="1" applyProtection="1">
      <alignment horizontal="right" vertical="center"/>
    </xf>
    <xf numFmtId="178" fontId="18" fillId="0" borderId="24" xfId="1" applyNumberFormat="1" applyFont="1" applyBorder="1" applyAlignment="1" applyProtection="1">
      <alignment horizontal="right" vertical="center"/>
    </xf>
    <xf numFmtId="0" fontId="15" fillId="0" borderId="11" xfId="0" applyFont="1" applyBorder="1" applyAlignment="1" applyProtection="1">
      <alignment vertical="center" wrapText="1"/>
    </xf>
    <xf numFmtId="0" fontId="4" fillId="0" borderId="46"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34" xfId="2" applyFont="1" applyBorder="1" applyAlignment="1" applyProtection="1">
      <alignment horizontal="center" vertical="center"/>
    </xf>
    <xf numFmtId="0" fontId="18" fillId="0" borderId="36" xfId="0" applyFont="1" applyBorder="1" applyProtection="1">
      <alignment vertical="center"/>
    </xf>
    <xf numFmtId="0" fontId="18" fillId="0" borderId="1" xfId="0" applyFont="1" applyBorder="1" applyProtection="1">
      <alignment vertical="center"/>
    </xf>
    <xf numFmtId="0" fontId="18" fillId="0" borderId="2" xfId="0" applyFont="1" applyBorder="1" applyProtection="1">
      <alignment vertical="center"/>
    </xf>
    <xf numFmtId="49" fontId="4" fillId="0" borderId="45" xfId="0" applyNumberFormat="1" applyFont="1" applyBorder="1" applyAlignment="1" applyProtection="1">
      <alignment horizontal="center" vertical="center"/>
    </xf>
    <xf numFmtId="0" fontId="4" fillId="0" borderId="28"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54" xfId="0" applyFont="1" applyBorder="1" applyAlignment="1" applyProtection="1">
      <alignment horizontal="left" vertical="center" wrapText="1"/>
    </xf>
    <xf numFmtId="0" fontId="18" fillId="0" borderId="28" xfId="0" applyFont="1" applyBorder="1" applyProtection="1">
      <alignment vertical="center"/>
    </xf>
    <xf numFmtId="0" fontId="18" fillId="0" borderId="3" xfId="0" applyFont="1" applyBorder="1" applyProtection="1">
      <alignment vertical="center"/>
    </xf>
    <xf numFmtId="0" fontId="18" fillId="0" borderId="4" xfId="0" applyFont="1" applyBorder="1" applyProtection="1">
      <alignment vertical="center"/>
    </xf>
    <xf numFmtId="183" fontId="4" fillId="0" borderId="0" xfId="2" applyNumberFormat="1" applyFont="1" applyProtection="1">
      <alignment vertical="center"/>
    </xf>
    <xf numFmtId="49" fontId="4" fillId="0" borderId="33" xfId="0" applyNumberFormat="1" applyFont="1" applyBorder="1" applyAlignment="1" applyProtection="1">
      <alignment horizontal="center" vertical="center"/>
    </xf>
    <xf numFmtId="0" fontId="4" fillId="0" borderId="53"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42" xfId="0" applyFont="1" applyBorder="1" applyAlignment="1" applyProtection="1">
      <alignment horizontal="left" vertical="center" wrapText="1"/>
    </xf>
    <xf numFmtId="0" fontId="18" fillId="0" borderId="53" xfId="0" applyFont="1" applyBorder="1" applyProtection="1">
      <alignment vertical="center"/>
    </xf>
    <xf numFmtId="0" fontId="18" fillId="0" borderId="5" xfId="0" applyFont="1" applyBorder="1" applyProtection="1">
      <alignment vertical="center"/>
    </xf>
    <xf numFmtId="0" fontId="18" fillId="0" borderId="6" xfId="0" applyFont="1" applyBorder="1" applyProtection="1">
      <alignment vertical="center"/>
    </xf>
    <xf numFmtId="0" fontId="4" fillId="0" borderId="19" xfId="1" applyFont="1" applyBorder="1" applyProtection="1">
      <alignment vertical="center"/>
    </xf>
    <xf numFmtId="49" fontId="4" fillId="0" borderId="41"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55" xfId="0" applyFont="1" applyBorder="1" applyAlignment="1" applyProtection="1">
      <alignment horizontal="left" vertical="center" wrapText="1"/>
    </xf>
    <xf numFmtId="0" fontId="18" fillId="0" borderId="7" xfId="0" applyFont="1" applyBorder="1" applyProtection="1">
      <alignment vertical="center"/>
    </xf>
    <xf numFmtId="0" fontId="18" fillId="0" borderId="8" xfId="0" applyFont="1" applyBorder="1" applyProtection="1">
      <alignment vertical="center"/>
    </xf>
    <xf numFmtId="0" fontId="18" fillId="0" borderId="9" xfId="0" applyFont="1" applyBorder="1" applyProtection="1">
      <alignment vertical="center"/>
    </xf>
    <xf numFmtId="0" fontId="15" fillId="0" borderId="14" xfId="0" applyFont="1" applyBorder="1" applyProtection="1">
      <alignment vertical="center"/>
    </xf>
    <xf numFmtId="0" fontId="18" fillId="0" borderId="0" xfId="0" applyFont="1" applyProtection="1">
      <alignment vertical="center"/>
    </xf>
    <xf numFmtId="0" fontId="4" fillId="0" borderId="0" xfId="2" applyFont="1" applyAlignment="1" applyProtection="1">
      <alignment horizontal="center" vertical="center"/>
    </xf>
    <xf numFmtId="0" fontId="4" fillId="0" borderId="0" xfId="2" applyFont="1" applyAlignment="1" applyProtection="1">
      <alignment horizontal="left" vertical="center" wrapText="1"/>
    </xf>
    <xf numFmtId="0" fontId="4" fillId="0" borderId="12" xfId="2" applyFont="1" applyBorder="1" applyProtection="1">
      <alignment vertical="center"/>
    </xf>
    <xf numFmtId="183" fontId="4" fillId="0" borderId="0" xfId="2" applyNumberFormat="1" applyFont="1" applyAlignment="1" applyProtection="1">
      <alignment vertical="center" wrapText="1"/>
    </xf>
    <xf numFmtId="0" fontId="4" fillId="0" borderId="0" xfId="2" applyFont="1" applyAlignment="1" applyProtection="1">
      <alignment vertical="center" wrapText="1"/>
    </xf>
    <xf numFmtId="0" fontId="4" fillId="0" borderId="17" xfId="2" applyFont="1" applyBorder="1" applyAlignment="1" applyProtection="1">
      <alignment vertical="center" wrapText="1"/>
    </xf>
    <xf numFmtId="0" fontId="22" fillId="0" borderId="11" xfId="2" applyFont="1" applyBorder="1" applyAlignment="1" applyProtection="1">
      <alignment horizontal="left" vertical="center" wrapText="1"/>
    </xf>
    <xf numFmtId="0" fontId="4" fillId="0" borderId="19" xfId="2" applyFont="1" applyBorder="1" applyAlignment="1" applyProtection="1">
      <alignment vertical="center" wrapText="1"/>
    </xf>
    <xf numFmtId="0" fontId="4" fillId="0" borderId="18"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37" xfId="2" applyFont="1" applyBorder="1" applyAlignment="1" applyProtection="1">
      <alignment horizontal="left" vertical="center"/>
    </xf>
    <xf numFmtId="0" fontId="4" fillId="0" borderId="36" xfId="2" applyFont="1" applyBorder="1" applyAlignment="1" applyProtection="1">
      <alignment horizontal="left" vertical="center"/>
    </xf>
    <xf numFmtId="0" fontId="4" fillId="0" borderId="34" xfId="2" applyFont="1" applyBorder="1" applyAlignment="1" applyProtection="1">
      <alignment horizontal="center" vertical="center"/>
    </xf>
    <xf numFmtId="0" fontId="4" fillId="0" borderId="36" xfId="2" applyFont="1" applyBorder="1" applyAlignment="1" applyProtection="1">
      <alignment horizontal="left" vertical="center" wrapText="1"/>
    </xf>
    <xf numFmtId="0" fontId="4" fillId="0" borderId="37" xfId="2" applyFont="1" applyBorder="1" applyAlignment="1" applyProtection="1">
      <alignment horizontal="left" vertical="center" wrapText="1"/>
    </xf>
    <xf numFmtId="0" fontId="4" fillId="0" borderId="38" xfId="2" applyFont="1" applyBorder="1" applyAlignment="1" applyProtection="1">
      <alignment vertical="center" wrapText="1"/>
    </xf>
    <xf numFmtId="0" fontId="4" fillId="0" borderId="50" xfId="2" applyFont="1" applyBorder="1" applyAlignment="1" applyProtection="1">
      <alignment vertical="center" wrapText="1"/>
    </xf>
    <xf numFmtId="0" fontId="4" fillId="0" borderId="45" xfId="2" quotePrefix="1" applyFont="1" applyBorder="1" applyAlignment="1" applyProtection="1">
      <alignment horizontal="center" vertical="center"/>
    </xf>
    <xf numFmtId="0" fontId="4" fillId="0" borderId="60" xfId="2" applyFont="1" applyBorder="1" applyAlignment="1" applyProtection="1">
      <alignment horizontal="left" vertical="center"/>
    </xf>
    <xf numFmtId="0" fontId="4" fillId="0" borderId="0" xfId="2" applyFont="1" applyAlignment="1" applyProtection="1">
      <alignment horizontal="left" vertical="center"/>
    </xf>
    <xf numFmtId="0" fontId="4" fillId="0" borderId="59" xfId="2" applyFont="1" applyBorder="1" applyAlignment="1" applyProtection="1">
      <alignment horizontal="left" vertical="center"/>
    </xf>
    <xf numFmtId="0" fontId="18" fillId="0" borderId="28" xfId="0" applyFont="1" applyBorder="1" applyAlignment="1" applyProtection="1">
      <alignment horizontal="left" vertical="center"/>
    </xf>
    <xf numFmtId="0" fontId="18" fillId="0" borderId="3" xfId="0" applyFont="1" applyBorder="1" applyAlignment="1" applyProtection="1">
      <alignment horizontal="left" vertical="center"/>
    </xf>
    <xf numFmtId="0" fontId="18" fillId="0" borderId="54" xfId="0" applyFont="1" applyBorder="1" applyAlignment="1" applyProtection="1">
      <alignment horizontal="left" vertical="center"/>
    </xf>
    <xf numFmtId="0" fontId="4" fillId="0" borderId="33" xfId="2" applyFont="1" applyBorder="1" applyAlignment="1" applyProtection="1">
      <alignment horizontal="center" vertical="center"/>
    </xf>
    <xf numFmtId="0" fontId="4" fillId="0" borderId="53" xfId="2" applyFont="1" applyBorder="1" applyAlignment="1" applyProtection="1">
      <alignment horizontal="left" vertical="center" wrapText="1"/>
    </xf>
    <xf numFmtId="0" fontId="4" fillId="0" borderId="5" xfId="2" applyFont="1" applyBorder="1" applyAlignment="1" applyProtection="1">
      <alignment horizontal="left" vertical="center" wrapText="1"/>
    </xf>
    <xf numFmtId="0" fontId="4" fillId="0" borderId="42" xfId="2" applyFont="1" applyBorder="1" applyAlignment="1" applyProtection="1">
      <alignment horizontal="left" vertical="center" wrapText="1"/>
    </xf>
    <xf numFmtId="0" fontId="18" fillId="0" borderId="53" xfId="0" applyFont="1" applyBorder="1" applyAlignment="1" applyProtection="1">
      <alignment horizontal="left" vertical="center"/>
    </xf>
    <xf numFmtId="0" fontId="18" fillId="0" borderId="5" xfId="0" applyFont="1" applyBorder="1" applyAlignment="1" applyProtection="1">
      <alignment horizontal="left" vertical="center"/>
    </xf>
    <xf numFmtId="0" fontId="18" fillId="0" borderId="42" xfId="0" applyFont="1" applyBorder="1" applyAlignment="1" applyProtection="1">
      <alignment horizontal="left" vertical="center"/>
    </xf>
    <xf numFmtId="0" fontId="4" fillId="0" borderId="33" xfId="2" quotePrefix="1" applyFont="1" applyBorder="1" applyAlignment="1" applyProtection="1">
      <alignment horizontal="center" vertical="center"/>
    </xf>
    <xf numFmtId="0" fontId="4" fillId="3" borderId="30" xfId="2" applyFont="1" applyFill="1" applyBorder="1" applyAlignment="1" applyProtection="1">
      <alignment horizontal="center" vertical="center"/>
    </xf>
    <xf numFmtId="0" fontId="4" fillId="3" borderId="27" xfId="2" applyFont="1" applyFill="1" applyBorder="1" applyAlignment="1" applyProtection="1">
      <alignment horizontal="center" vertical="center"/>
    </xf>
    <xf numFmtId="0" fontId="4" fillId="3" borderId="61" xfId="2" applyFont="1" applyFill="1" applyBorder="1" applyAlignment="1" applyProtection="1">
      <alignment horizontal="center" vertical="center"/>
    </xf>
    <xf numFmtId="0" fontId="4" fillId="3" borderId="17" xfId="2" applyFont="1" applyFill="1" applyBorder="1" applyAlignment="1" applyProtection="1">
      <alignment horizontal="center" vertical="center"/>
    </xf>
    <xf numFmtId="0" fontId="4" fillId="3" borderId="0" xfId="2" applyFont="1" applyFill="1" applyAlignment="1" applyProtection="1">
      <alignment horizontal="center" vertical="center"/>
    </xf>
    <xf numFmtId="0" fontId="4" fillId="3" borderId="59" xfId="2" applyFont="1" applyFill="1" applyBorder="1" applyAlignment="1" applyProtection="1">
      <alignment horizontal="center" vertical="center"/>
    </xf>
    <xf numFmtId="0" fontId="4" fillId="3" borderId="15" xfId="2" applyFont="1" applyFill="1" applyBorder="1" applyAlignment="1" applyProtection="1">
      <alignment horizontal="center" vertical="center"/>
    </xf>
    <xf numFmtId="0" fontId="4" fillId="3" borderId="11" xfId="2" applyFont="1" applyFill="1" applyBorder="1" applyAlignment="1" applyProtection="1">
      <alignment horizontal="center" vertical="center"/>
    </xf>
    <xf numFmtId="0" fontId="4" fillId="3" borderId="47" xfId="2" applyFont="1" applyFill="1" applyBorder="1" applyAlignment="1" applyProtection="1">
      <alignment horizontal="center" vertical="center"/>
    </xf>
    <xf numFmtId="0" fontId="22" fillId="0" borderId="11" xfId="2" applyFont="1" applyBorder="1" applyAlignment="1" applyProtection="1">
      <alignment horizontal="left" vertical="center"/>
    </xf>
    <xf numFmtId="0" fontId="4" fillId="0" borderId="49" xfId="2" applyFont="1" applyBorder="1" applyAlignment="1" applyProtection="1">
      <alignment horizontal="left" vertical="center" wrapText="1"/>
    </xf>
    <xf numFmtId="0" fontId="4" fillId="0" borderId="18" xfId="2" applyFont="1" applyBorder="1" applyAlignment="1" applyProtection="1">
      <alignment horizontal="left" vertical="center" wrapText="1"/>
    </xf>
    <xf numFmtId="0" fontId="4" fillId="0" borderId="43" xfId="2" applyFont="1" applyBorder="1" applyAlignment="1" applyProtection="1">
      <alignment horizontal="left" vertical="center" wrapText="1"/>
    </xf>
    <xf numFmtId="0" fontId="4" fillId="0" borderId="43" xfId="2" applyFont="1" applyBorder="1" applyAlignment="1" applyProtection="1">
      <alignment horizontal="center" vertical="center" wrapText="1"/>
    </xf>
    <xf numFmtId="0" fontId="4" fillId="0" borderId="18" xfId="2" applyFont="1" applyBorder="1" applyAlignment="1" applyProtection="1">
      <alignment horizontal="center" vertical="center" wrapText="1"/>
    </xf>
    <xf numFmtId="0" fontId="4" fillId="0" borderId="34" xfId="2" applyFont="1" applyBorder="1" applyAlignment="1" applyProtection="1">
      <alignment horizontal="center" vertical="center" wrapText="1"/>
    </xf>
    <xf numFmtId="0" fontId="4" fillId="0" borderId="2" xfId="2" applyFont="1" applyBorder="1" applyAlignment="1" applyProtection="1">
      <alignment horizontal="left" vertical="center" wrapText="1"/>
    </xf>
    <xf numFmtId="0" fontId="4" fillId="0" borderId="52" xfId="2" applyFont="1" applyBorder="1" applyProtection="1">
      <alignment vertical="center"/>
    </xf>
    <xf numFmtId="0" fontId="4" fillId="0" borderId="14" xfId="2" applyFont="1" applyBorder="1" applyProtection="1">
      <alignment vertical="center"/>
    </xf>
    <xf numFmtId="183" fontId="22" fillId="0" borderId="0" xfId="2" applyNumberFormat="1" applyFont="1" applyProtection="1">
      <alignment vertical="center"/>
    </xf>
    <xf numFmtId="0" fontId="22" fillId="0" borderId="19" xfId="2" applyFont="1" applyBorder="1" applyProtection="1">
      <alignment vertical="center"/>
    </xf>
    <xf numFmtId="0" fontId="22" fillId="0" borderId="11" xfId="2" applyFont="1" applyBorder="1" applyProtection="1">
      <alignment vertical="center"/>
    </xf>
    <xf numFmtId="0" fontId="22" fillId="0" borderId="12" xfId="2" applyFont="1" applyBorder="1" applyProtection="1">
      <alignment vertical="center"/>
    </xf>
    <xf numFmtId="0" fontId="22" fillId="0" borderId="17" xfId="2" applyFont="1" applyBorder="1" applyProtection="1">
      <alignment vertical="center"/>
    </xf>
    <xf numFmtId="0" fontId="22" fillId="0" borderId="0" xfId="2" applyFont="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0000000}"/>
    <cellStyle name="桁区切り 2" xfId="4" xr:uid="{00000000-0005-0000-0000-000001000000}"/>
    <cellStyle name="桁区切り 2 2" xfId="13" xr:uid="{00000000-0005-0000-0000-000002000000}"/>
    <cellStyle name="桁区切り 3" xfId="7" xr:uid="{00000000-0005-0000-0000-000003000000}"/>
    <cellStyle name="桁区切り 4" xfId="16" xr:uid="{00000000-0005-0000-0000-000004000000}"/>
    <cellStyle name="桁区切り 5" xfId="17" xr:uid="{00000000-0005-0000-0000-000005000000}"/>
    <cellStyle name="通貨 2" xfId="9" xr:uid="{00000000-0005-0000-0000-000006000000}"/>
    <cellStyle name="標準" xfId="0" builtinId="0"/>
    <cellStyle name="標準 2" xfId="10" xr:uid="{00000000-0005-0000-0000-000008000000}"/>
    <cellStyle name="標準 3 3" xfId="3" xr:uid="{00000000-0005-0000-0000-000009000000}"/>
    <cellStyle name="標準 4" xfId="8" xr:uid="{00000000-0005-0000-0000-00000A000000}"/>
    <cellStyle name="標準 5" xfId="2" xr:uid="{00000000-0005-0000-0000-00000B000000}"/>
    <cellStyle name="標準 5 2" xfId="1" xr:uid="{00000000-0005-0000-0000-00000C000000}"/>
    <cellStyle name="標準 5 2 2" xfId="6" xr:uid="{00000000-0005-0000-0000-00000D000000}"/>
    <cellStyle name="標準 5 2 2 2" xfId="12" xr:uid="{00000000-0005-0000-0000-00000E000000}"/>
    <cellStyle name="標準 5 2 2 3" xfId="11" xr:uid="{00000000-0005-0000-0000-00000F000000}"/>
    <cellStyle name="標準 8" xfId="14" xr:uid="{00000000-0005-0000-0000-000010000000}"/>
    <cellStyle name="標準 9" xfId="5" xr:uid="{00000000-0005-0000-0000-000011000000}"/>
  </cellStyles>
  <dxfs count="15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CCEDFC"/>
      <color rgb="FF000000"/>
      <color rgb="FFA6A6A6"/>
      <color rgb="FFFFE1FF"/>
      <color rgb="FFE2EFDA"/>
      <color rgb="FFFF0000"/>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82"/>
  <sheetViews>
    <sheetView showGridLines="0" tabSelected="1" topLeftCell="B1" zoomScaleNormal="100" workbookViewId="0">
      <selection activeCell="B1" sqref="B1"/>
    </sheetView>
  </sheetViews>
  <sheetFormatPr defaultColWidth="9" defaultRowHeight="13.5" x14ac:dyDescent="0.15"/>
  <cols>
    <col min="1" max="1" width="9" style="338" hidden="1" customWidth="1"/>
    <col min="2" max="3" width="1.625" style="135" customWidth="1"/>
    <col min="4" max="4" width="8.25" style="135" customWidth="1"/>
    <col min="5" max="5" width="5.625" style="135" customWidth="1"/>
    <col min="6" max="7" width="6.375" style="135" customWidth="1"/>
    <col min="8" max="8" width="5.625" style="135" customWidth="1"/>
    <col min="9" max="9" width="1.75" style="135" customWidth="1"/>
    <col min="10" max="10" width="7.625" style="135" customWidth="1"/>
    <col min="11" max="12" width="5.625" style="135" customWidth="1"/>
    <col min="13" max="13" width="12.625" style="135" customWidth="1"/>
    <col min="14" max="14" width="5.625" style="135" customWidth="1"/>
    <col min="15" max="15" width="8.5" style="135" customWidth="1"/>
    <col min="16" max="16" width="11.125" style="135" customWidth="1"/>
    <col min="17" max="19" width="7.625" style="135" customWidth="1"/>
    <col min="20" max="20" width="14" style="135" customWidth="1"/>
    <col min="21" max="21" width="7.25" style="135" customWidth="1"/>
    <col min="22" max="24" width="4.25" style="135" customWidth="1"/>
    <col min="25" max="25" width="4.125" style="135" customWidth="1"/>
    <col min="26" max="26" width="2.625" style="135" customWidth="1"/>
    <col min="27" max="27" width="3.625" style="135" customWidth="1"/>
    <col min="28" max="16384" width="9" style="135"/>
  </cols>
  <sheetData>
    <row r="1" spans="1:27" ht="30" customHeight="1" x14ac:dyDescent="0.15">
      <c r="A1" s="414" t="s">
        <v>298</v>
      </c>
      <c r="B1" s="133"/>
      <c r="C1" s="134" t="s">
        <v>86</v>
      </c>
      <c r="D1" s="134"/>
      <c r="U1" s="136"/>
      <c r="V1" s="136"/>
      <c r="W1" s="413" t="s">
        <v>387</v>
      </c>
      <c r="X1" s="137"/>
      <c r="Y1" s="137"/>
      <c r="Z1" s="137"/>
      <c r="AA1" s="138"/>
    </row>
    <row r="2" spans="1:27" ht="15" hidden="1" customHeight="1" x14ac:dyDescent="0.15">
      <c r="A2" s="414" t="s">
        <v>299</v>
      </c>
      <c r="B2" s="133"/>
      <c r="C2" s="139"/>
      <c r="D2" s="139"/>
      <c r="E2" s="139"/>
      <c r="F2" s="139"/>
      <c r="G2" s="139"/>
      <c r="H2" s="139"/>
      <c r="AA2" s="138"/>
    </row>
    <row r="3" spans="1:27" ht="30" customHeight="1" x14ac:dyDescent="0.15">
      <c r="A3" s="415" t="s">
        <v>388</v>
      </c>
      <c r="B3" s="140"/>
      <c r="C3" s="135" t="s">
        <v>87</v>
      </c>
      <c r="AA3" s="138"/>
    </row>
    <row r="4" spans="1:27" ht="5.25" customHeight="1" x14ac:dyDescent="0.15">
      <c r="A4" s="140"/>
      <c r="B4" s="140"/>
      <c r="C4" s="141"/>
      <c r="D4" s="142"/>
      <c r="E4" s="142"/>
      <c r="F4" s="142"/>
      <c r="G4" s="142"/>
      <c r="H4" s="142"/>
      <c r="I4" s="142"/>
      <c r="J4" s="142"/>
      <c r="K4" s="142"/>
      <c r="L4" s="142"/>
      <c r="M4" s="142"/>
      <c r="N4" s="142"/>
      <c r="O4" s="142"/>
      <c r="P4" s="142"/>
      <c r="Q4" s="142"/>
      <c r="R4" s="142"/>
      <c r="S4" s="142"/>
      <c r="T4" s="142"/>
      <c r="U4" s="142"/>
      <c r="V4" s="142"/>
      <c r="W4" s="142"/>
      <c r="X4" s="142"/>
      <c r="Y4" s="142"/>
      <c r="Z4" s="143"/>
    </row>
    <row r="5" spans="1:27" ht="15" customHeight="1" x14ac:dyDescent="0.15">
      <c r="A5" s="140"/>
      <c r="B5" s="144"/>
      <c r="C5" s="145" t="s">
        <v>83</v>
      </c>
      <c r="D5" s="146"/>
      <c r="E5" s="146"/>
      <c r="F5" s="146"/>
      <c r="G5" s="146"/>
      <c r="H5" s="146"/>
      <c r="I5" s="146"/>
      <c r="J5" s="146"/>
      <c r="K5" s="146"/>
      <c r="L5" s="146"/>
      <c r="M5" s="146"/>
      <c r="N5" s="146"/>
      <c r="O5" s="146"/>
      <c r="P5" s="146"/>
      <c r="Q5" s="146"/>
      <c r="R5" s="146"/>
      <c r="S5" s="146"/>
      <c r="T5" s="146"/>
      <c r="U5" s="146"/>
      <c r="V5" s="146"/>
      <c r="W5" s="146"/>
      <c r="X5" s="146"/>
      <c r="Y5" s="146"/>
      <c r="Z5" s="147"/>
    </row>
    <row r="6" spans="1:27" ht="15" customHeight="1" x14ac:dyDescent="0.15">
      <c r="A6" s="140"/>
      <c r="B6" s="140"/>
      <c r="C6" s="145" t="s">
        <v>3</v>
      </c>
      <c r="D6" s="146"/>
      <c r="E6" s="146"/>
      <c r="F6" s="146"/>
      <c r="G6" s="146"/>
      <c r="H6" s="146"/>
      <c r="I6" s="146"/>
      <c r="J6" s="146"/>
      <c r="K6" s="146"/>
      <c r="L6" s="146"/>
      <c r="M6" s="146"/>
      <c r="N6" s="146"/>
      <c r="O6" s="146"/>
      <c r="P6" s="146"/>
      <c r="Q6" s="146"/>
      <c r="R6" s="146"/>
      <c r="S6" s="146"/>
      <c r="T6" s="146"/>
      <c r="U6" s="146"/>
      <c r="V6" s="146"/>
      <c r="W6" s="146"/>
      <c r="X6" s="146"/>
      <c r="Y6" s="146"/>
      <c r="Z6" s="147"/>
    </row>
    <row r="7" spans="1:27" ht="15" customHeight="1" x14ac:dyDescent="0.15">
      <c r="A7" s="140"/>
      <c r="B7" s="140"/>
      <c r="C7" s="145" t="s">
        <v>4</v>
      </c>
      <c r="D7" s="146"/>
      <c r="E7" s="146"/>
      <c r="F7" s="146"/>
      <c r="G7" s="146"/>
      <c r="H7" s="146"/>
      <c r="I7" s="146"/>
      <c r="J7" s="146"/>
      <c r="K7" s="146"/>
      <c r="L7" s="146"/>
      <c r="M7" s="146"/>
      <c r="N7" s="146"/>
      <c r="O7" s="146"/>
      <c r="P7" s="146"/>
      <c r="Q7" s="146"/>
      <c r="R7" s="146"/>
      <c r="S7" s="146"/>
      <c r="T7" s="146"/>
      <c r="U7" s="146"/>
      <c r="V7" s="146"/>
      <c r="W7" s="146"/>
      <c r="X7" s="146"/>
      <c r="Y7" s="146"/>
      <c r="Z7" s="147"/>
    </row>
    <row r="8" spans="1:27" ht="15" hidden="1" customHeight="1" x14ac:dyDescent="0.15">
      <c r="A8" s="140"/>
      <c r="B8" s="140"/>
      <c r="C8" s="145"/>
      <c r="D8" s="146"/>
      <c r="E8" s="146"/>
      <c r="F8" s="146"/>
      <c r="G8" s="146"/>
      <c r="H8" s="146"/>
      <c r="I8" s="146"/>
      <c r="J8" s="146"/>
      <c r="K8" s="146"/>
      <c r="L8" s="146"/>
      <c r="M8" s="146"/>
      <c r="N8" s="146"/>
      <c r="O8" s="146"/>
      <c r="P8" s="146"/>
      <c r="Q8" s="146"/>
      <c r="R8" s="146"/>
      <c r="S8" s="146"/>
      <c r="T8" s="146"/>
      <c r="U8" s="146"/>
      <c r="V8" s="146"/>
      <c r="W8" s="146"/>
      <c r="X8" s="146"/>
      <c r="Y8" s="146"/>
      <c r="Z8" s="147"/>
    </row>
    <row r="9" spans="1:27" ht="5.25" customHeight="1" x14ac:dyDescent="0.15">
      <c r="A9" s="140"/>
      <c r="B9" s="140"/>
      <c r="C9" s="148"/>
      <c r="D9" s="149"/>
      <c r="E9" s="149"/>
      <c r="F9" s="149"/>
      <c r="G9" s="149"/>
      <c r="H9" s="149"/>
      <c r="I9" s="149"/>
      <c r="J9" s="149"/>
      <c r="K9" s="149"/>
      <c r="L9" s="149"/>
      <c r="M9" s="149"/>
      <c r="N9" s="149"/>
      <c r="O9" s="149"/>
      <c r="P9" s="149"/>
      <c r="Q9" s="149"/>
      <c r="R9" s="149"/>
      <c r="S9" s="149"/>
      <c r="T9" s="149"/>
      <c r="U9" s="149"/>
      <c r="V9" s="149"/>
      <c r="W9" s="149"/>
      <c r="X9" s="149"/>
      <c r="Y9" s="149"/>
      <c r="Z9" s="150"/>
    </row>
    <row r="10" spans="1:27" ht="30" customHeight="1" x14ac:dyDescent="0.15">
      <c r="A10" s="140"/>
      <c r="B10" s="140"/>
    </row>
    <row r="11" spans="1:27" ht="15.75" hidden="1" customHeight="1" x14ac:dyDescent="0.15">
      <c r="A11" s="151"/>
      <c r="B11" s="140"/>
    </row>
    <row r="12" spans="1:27" ht="15.75" hidden="1" customHeight="1" x14ac:dyDescent="0.15">
      <c r="A12" s="151"/>
      <c r="B12" s="140"/>
    </row>
    <row r="13" spans="1:27" ht="20.100000000000001" customHeight="1" x14ac:dyDescent="0.15">
      <c r="A13" s="140"/>
      <c r="B13" s="140"/>
      <c r="C13" s="152" t="s">
        <v>20</v>
      </c>
      <c r="D13" s="153"/>
      <c r="E13" s="153"/>
      <c r="F13" s="153"/>
      <c r="G13" s="153"/>
      <c r="H13" s="154"/>
    </row>
    <row r="14" spans="1:27" ht="15" customHeight="1" x14ac:dyDescent="0.15">
      <c r="A14" s="140"/>
      <c r="B14" s="140"/>
      <c r="C14" s="155"/>
      <c r="D14" s="156"/>
      <c r="E14" s="156"/>
      <c r="F14" s="156"/>
      <c r="G14" s="156"/>
      <c r="H14" s="156"/>
      <c r="I14" s="157"/>
      <c r="J14" s="157"/>
      <c r="K14" s="157"/>
      <c r="L14" s="157"/>
      <c r="M14" s="157"/>
      <c r="N14" s="157"/>
      <c r="O14" s="157"/>
      <c r="P14" s="157"/>
      <c r="Q14" s="157"/>
      <c r="R14" s="157"/>
      <c r="S14" s="157"/>
      <c r="T14" s="157"/>
      <c r="U14" s="157"/>
      <c r="V14" s="157"/>
      <c r="W14" s="157"/>
      <c r="X14" s="157"/>
      <c r="Y14" s="157"/>
      <c r="Z14" s="158"/>
    </row>
    <row r="15" spans="1:27" ht="15.75" hidden="1" customHeight="1" x14ac:dyDescent="0.15">
      <c r="A15" s="140"/>
      <c r="B15" s="140"/>
      <c r="C15" s="159"/>
      <c r="D15" s="160"/>
      <c r="E15" s="161"/>
      <c r="F15" s="161"/>
      <c r="G15" s="161"/>
      <c r="H15" s="161"/>
      <c r="I15" s="162"/>
      <c r="J15" s="163"/>
      <c r="K15" s="163"/>
      <c r="L15" s="163"/>
      <c r="M15" s="163"/>
      <c r="N15" s="163"/>
      <c r="O15" s="163"/>
      <c r="P15" s="163"/>
      <c r="Q15" s="163"/>
      <c r="R15" s="163"/>
      <c r="S15" s="163"/>
      <c r="T15" s="163"/>
      <c r="U15" s="163"/>
      <c r="V15" s="163"/>
      <c r="W15" s="163"/>
      <c r="X15" s="163"/>
      <c r="Y15" s="163"/>
      <c r="Z15" s="164"/>
    </row>
    <row r="16" spans="1:27" ht="15.75" hidden="1" customHeight="1" x14ac:dyDescent="0.15">
      <c r="A16" s="140"/>
      <c r="B16" s="140"/>
      <c r="C16" s="159"/>
      <c r="D16" s="160"/>
      <c r="E16" s="165"/>
      <c r="F16" s="165"/>
      <c r="G16" s="165"/>
      <c r="H16" s="165"/>
      <c r="I16" s="162"/>
      <c r="J16" s="166"/>
      <c r="K16" s="166"/>
      <c r="L16" s="166"/>
      <c r="M16" s="166"/>
      <c r="N16" s="166"/>
      <c r="O16" s="166"/>
      <c r="P16" s="166"/>
      <c r="Q16" s="166"/>
      <c r="R16" s="166"/>
      <c r="S16" s="166"/>
      <c r="T16" s="166"/>
      <c r="U16" s="166"/>
      <c r="V16" s="166"/>
      <c r="W16" s="166"/>
      <c r="X16" s="166"/>
      <c r="Y16" s="166"/>
      <c r="Z16" s="164"/>
    </row>
    <row r="17" spans="1:26" ht="15.75" hidden="1" customHeight="1" x14ac:dyDescent="0.15">
      <c r="A17" s="140"/>
      <c r="B17" s="140"/>
      <c r="C17" s="159"/>
      <c r="D17" s="160"/>
      <c r="E17" s="165"/>
      <c r="F17" s="165"/>
      <c r="G17" s="165"/>
      <c r="H17" s="165"/>
      <c r="I17" s="162"/>
      <c r="J17" s="166"/>
      <c r="K17" s="166"/>
      <c r="L17" s="166"/>
      <c r="M17" s="166"/>
      <c r="N17" s="166"/>
      <c r="O17" s="166"/>
      <c r="P17" s="166"/>
      <c r="Q17" s="166"/>
      <c r="R17" s="166"/>
      <c r="S17" s="166"/>
      <c r="T17" s="166"/>
      <c r="U17" s="166"/>
      <c r="V17" s="166"/>
      <c r="W17" s="166"/>
      <c r="X17" s="166"/>
      <c r="Y17" s="166"/>
      <c r="Z17" s="164"/>
    </row>
    <row r="18" spans="1:26" ht="15.75" hidden="1" customHeight="1" x14ac:dyDescent="0.15">
      <c r="A18" s="140"/>
      <c r="B18" s="140"/>
      <c r="C18" s="159"/>
      <c r="D18" s="160"/>
      <c r="E18" s="165"/>
      <c r="F18" s="165"/>
      <c r="G18" s="165"/>
      <c r="H18" s="165"/>
      <c r="I18" s="162"/>
      <c r="J18" s="166"/>
      <c r="K18" s="166"/>
      <c r="L18" s="166"/>
      <c r="M18" s="166"/>
      <c r="N18" s="166"/>
      <c r="O18" s="166"/>
      <c r="P18" s="166"/>
      <c r="Q18" s="166"/>
      <c r="R18" s="166"/>
      <c r="S18" s="166"/>
      <c r="T18" s="166"/>
      <c r="U18" s="166"/>
      <c r="V18" s="166"/>
      <c r="W18" s="166"/>
      <c r="X18" s="166"/>
      <c r="Y18" s="166"/>
      <c r="Z18" s="164"/>
    </row>
    <row r="19" spans="1:26" ht="15.75" hidden="1" customHeight="1" x14ac:dyDescent="0.15">
      <c r="A19" s="140"/>
      <c r="B19" s="140"/>
      <c r="C19" s="159"/>
      <c r="D19" s="160"/>
      <c r="E19" s="165"/>
      <c r="F19" s="165"/>
      <c r="G19" s="165"/>
      <c r="H19" s="165"/>
      <c r="I19" s="162"/>
      <c r="J19" s="166"/>
      <c r="K19" s="166"/>
      <c r="L19" s="166"/>
      <c r="M19" s="166"/>
      <c r="N19" s="166"/>
      <c r="O19" s="166"/>
      <c r="P19" s="166"/>
      <c r="Q19" s="166"/>
      <c r="R19" s="166"/>
      <c r="S19" s="166"/>
      <c r="T19" s="166"/>
      <c r="U19" s="166"/>
      <c r="V19" s="166"/>
      <c r="W19" s="166"/>
      <c r="X19" s="166"/>
      <c r="Y19" s="166"/>
      <c r="Z19" s="164"/>
    </row>
    <row r="20" spans="1:26" ht="20.100000000000001" customHeight="1" x14ac:dyDescent="0.15">
      <c r="A20" s="140">
        <f>IFERROR(IF(TRIM($I20)="",1001,0),3)</f>
        <v>1001</v>
      </c>
      <c r="B20" s="140"/>
      <c r="C20" s="159"/>
      <c r="D20" s="160">
        <v>1</v>
      </c>
      <c r="E20" s="135" t="s">
        <v>21</v>
      </c>
      <c r="I20" s="69"/>
      <c r="J20" s="70"/>
      <c r="K20" s="70"/>
      <c r="L20" s="70"/>
      <c r="M20" s="70"/>
      <c r="N20" s="165"/>
      <c r="O20" s="165"/>
      <c r="P20" s="165"/>
      <c r="Q20" s="165"/>
      <c r="R20" s="165"/>
      <c r="S20" s="165"/>
      <c r="T20" s="165"/>
      <c r="U20" s="165"/>
      <c r="V20" s="165"/>
      <c r="W20" s="165"/>
      <c r="X20" s="165"/>
      <c r="Y20" s="165"/>
      <c r="Z20" s="164"/>
    </row>
    <row r="21" spans="1:26" ht="20.100000000000001" customHeight="1" x14ac:dyDescent="0.15">
      <c r="A21" s="140"/>
      <c r="B21" s="140"/>
      <c r="C21" s="159"/>
      <c r="D21" s="160"/>
      <c r="E21" s="165"/>
      <c r="F21" s="165"/>
      <c r="G21" s="165"/>
      <c r="H21" s="165"/>
      <c r="I21" s="162"/>
      <c r="J21" s="167" t="s">
        <v>80</v>
      </c>
      <c r="K21" s="166"/>
      <c r="L21" s="166"/>
      <c r="M21" s="166"/>
      <c r="N21" s="166"/>
      <c r="O21" s="166"/>
      <c r="P21" s="166"/>
      <c r="Q21" s="166"/>
      <c r="R21" s="166"/>
      <c r="S21" s="166"/>
      <c r="T21" s="166"/>
      <c r="U21" s="166"/>
      <c r="V21" s="166"/>
      <c r="W21" s="166"/>
      <c r="X21" s="166"/>
      <c r="Y21" s="166"/>
      <c r="Z21" s="164"/>
    </row>
    <row r="22" spans="1:26" ht="20.100000000000001" customHeight="1" x14ac:dyDescent="0.15">
      <c r="A22" s="140">
        <f>IFERROR(IF(AND(TRIM($I22)&lt;&gt;"", OR(ISERROR(FIND("@"&amp;LEFT($I22,3)&amp;"@", 都道府県3))=FALSE, ISERROR(FIND("@"&amp;LEFT($I22,4)&amp;"@",都道府県4))=FALSE))=FALSE,1001,0),3)</f>
        <v>1001</v>
      </c>
      <c r="B22" s="140"/>
      <c r="C22" s="159"/>
      <c r="D22" s="160">
        <v>2</v>
      </c>
      <c r="E22" s="135" t="s">
        <v>22</v>
      </c>
      <c r="I22" s="64"/>
      <c r="J22" s="64"/>
      <c r="K22" s="64"/>
      <c r="L22" s="64"/>
      <c r="M22" s="64"/>
      <c r="N22" s="64"/>
      <c r="O22" s="64"/>
      <c r="P22" s="64"/>
      <c r="Q22" s="65"/>
      <c r="R22" s="64"/>
      <c r="S22" s="64"/>
      <c r="T22" s="64"/>
      <c r="U22" s="64"/>
      <c r="V22" s="64"/>
      <c r="W22" s="64"/>
      <c r="X22" s="64"/>
      <c r="Y22" s="64"/>
      <c r="Z22" s="164"/>
    </row>
    <row r="23" spans="1:26" ht="20.100000000000001" customHeight="1" x14ac:dyDescent="0.15">
      <c r="A23" s="140"/>
      <c r="B23" s="140"/>
      <c r="C23" s="159"/>
      <c r="D23" s="160"/>
      <c r="E23" s="165"/>
      <c r="F23" s="165"/>
      <c r="G23" s="165"/>
      <c r="H23" s="165"/>
      <c r="I23" s="162"/>
      <c r="J23" s="167" t="s">
        <v>359</v>
      </c>
      <c r="K23" s="166"/>
      <c r="L23" s="166"/>
      <c r="M23" s="166"/>
      <c r="N23" s="166"/>
      <c r="O23" s="166"/>
      <c r="P23" s="166"/>
      <c r="Q23" s="166"/>
      <c r="R23" s="166"/>
      <c r="S23" s="166"/>
      <c r="T23" s="166"/>
      <c r="U23" s="166"/>
      <c r="V23" s="166"/>
      <c r="W23" s="166"/>
      <c r="X23" s="166"/>
      <c r="Y23" s="166"/>
      <c r="Z23" s="164"/>
    </row>
    <row r="24" spans="1:26" ht="20.100000000000001" customHeight="1" x14ac:dyDescent="0.15">
      <c r="A24" s="140">
        <f>IFERROR(IF(TRIM($I24)="",1001,0),3)</f>
        <v>1001</v>
      </c>
      <c r="B24" s="140"/>
      <c r="C24" s="159"/>
      <c r="D24" s="160">
        <v>3</v>
      </c>
      <c r="E24" s="135" t="s">
        <v>24</v>
      </c>
      <c r="I24" s="66"/>
      <c r="J24" s="66"/>
      <c r="K24" s="66"/>
      <c r="L24" s="66"/>
      <c r="M24" s="66"/>
      <c r="N24" s="66"/>
      <c r="O24" s="66"/>
      <c r="P24" s="66"/>
      <c r="Q24" s="71"/>
      <c r="R24" s="66"/>
      <c r="S24" s="66"/>
      <c r="T24" s="66"/>
      <c r="U24" s="66"/>
      <c r="V24" s="66"/>
      <c r="W24" s="66"/>
      <c r="X24" s="66"/>
      <c r="Y24" s="66"/>
      <c r="Z24" s="164"/>
    </row>
    <row r="25" spans="1:26" ht="20.100000000000001" customHeight="1" x14ac:dyDescent="0.15">
      <c r="A25" s="140"/>
      <c r="B25" s="140"/>
      <c r="C25" s="168"/>
      <c r="D25" s="165"/>
      <c r="E25" s="165"/>
      <c r="F25" s="165"/>
      <c r="G25" s="165"/>
      <c r="H25" s="165"/>
      <c r="I25" s="162"/>
      <c r="J25" s="167" t="s">
        <v>75</v>
      </c>
      <c r="K25" s="166"/>
      <c r="L25" s="166"/>
      <c r="M25" s="166"/>
      <c r="N25" s="166"/>
      <c r="O25" s="166"/>
      <c r="P25" s="166"/>
      <c r="Q25" s="166"/>
      <c r="R25" s="166"/>
      <c r="S25" s="166"/>
      <c r="T25" s="166"/>
      <c r="U25" s="166"/>
      <c r="V25" s="166"/>
      <c r="W25" s="166"/>
      <c r="X25" s="166"/>
      <c r="Y25" s="166"/>
      <c r="Z25" s="164"/>
    </row>
    <row r="26" spans="1:26" ht="20.100000000000001" customHeight="1" x14ac:dyDescent="0.15">
      <c r="A26" s="140">
        <f>IFERROR(IF(TRIM($I26)="",1001,0),3)</f>
        <v>1001</v>
      </c>
      <c r="B26" s="140"/>
      <c r="C26" s="159"/>
      <c r="D26" s="160">
        <v>4</v>
      </c>
      <c r="E26" s="135" t="s">
        <v>25</v>
      </c>
      <c r="I26" s="66"/>
      <c r="J26" s="66"/>
      <c r="K26" s="66"/>
      <c r="L26" s="66"/>
      <c r="M26" s="66"/>
      <c r="N26" s="66"/>
      <c r="O26" s="66"/>
      <c r="P26" s="66"/>
      <c r="Q26" s="71"/>
      <c r="R26" s="66"/>
      <c r="S26" s="66"/>
      <c r="T26" s="66"/>
      <c r="U26" s="66"/>
      <c r="V26" s="66"/>
      <c r="W26" s="66"/>
      <c r="X26" s="66"/>
      <c r="Y26" s="66"/>
      <c r="Z26" s="164"/>
    </row>
    <row r="27" spans="1:26" ht="20.100000000000001" customHeight="1" x14ac:dyDescent="0.15">
      <c r="A27" s="140"/>
      <c r="B27" s="140"/>
      <c r="C27" s="168"/>
      <c r="D27" s="165"/>
      <c r="E27" s="165"/>
      <c r="F27" s="165"/>
      <c r="G27" s="165"/>
      <c r="H27" s="165"/>
      <c r="I27" s="162"/>
      <c r="J27" s="167" t="s">
        <v>76</v>
      </c>
      <c r="K27" s="166"/>
      <c r="L27" s="166"/>
      <c r="M27" s="166"/>
      <c r="N27" s="166"/>
      <c r="O27" s="166"/>
      <c r="P27" s="166"/>
      <c r="Q27" s="169"/>
      <c r="R27" s="166"/>
      <c r="S27" s="166"/>
      <c r="T27" s="166"/>
      <c r="U27" s="166"/>
      <c r="V27" s="166"/>
      <c r="W27" s="166"/>
      <c r="X27" s="166"/>
      <c r="Y27" s="166"/>
      <c r="Z27" s="170"/>
    </row>
    <row r="28" spans="1:26" ht="20.100000000000001" customHeight="1" x14ac:dyDescent="0.15">
      <c r="A28" s="140">
        <f>IFERROR(IF(TRIM($I28)="",1001,0),3)</f>
        <v>1001</v>
      </c>
      <c r="B28" s="140"/>
      <c r="C28" s="159"/>
      <c r="D28" s="160">
        <v>5</v>
      </c>
      <c r="E28" s="135" t="s">
        <v>26</v>
      </c>
      <c r="I28" s="66"/>
      <c r="J28" s="66"/>
      <c r="K28" s="66"/>
      <c r="L28" s="66"/>
      <c r="M28" s="66"/>
      <c r="N28" s="66"/>
      <c r="O28" s="66"/>
      <c r="P28" s="66"/>
      <c r="Q28" s="66"/>
      <c r="R28" s="66"/>
      <c r="S28" s="66"/>
      <c r="T28" s="66"/>
      <c r="U28" s="66"/>
      <c r="V28" s="66"/>
      <c r="W28" s="66"/>
      <c r="X28" s="66"/>
      <c r="Y28" s="66"/>
      <c r="Z28" s="164"/>
    </row>
    <row r="29" spans="1:26" ht="20.100000000000001" customHeight="1" x14ac:dyDescent="0.15">
      <c r="A29" s="140"/>
      <c r="B29" s="140"/>
      <c r="C29" s="168"/>
      <c r="D29" s="165"/>
      <c r="E29" s="165"/>
      <c r="F29" s="165"/>
      <c r="G29" s="165"/>
      <c r="H29" s="165"/>
      <c r="I29" s="162"/>
      <c r="J29" s="167" t="s">
        <v>27</v>
      </c>
      <c r="K29" s="166"/>
      <c r="L29" s="166"/>
      <c r="M29" s="166"/>
      <c r="N29" s="166"/>
      <c r="O29" s="166"/>
      <c r="P29" s="166"/>
      <c r="Q29" s="166"/>
      <c r="R29" s="166"/>
      <c r="S29" s="166"/>
      <c r="T29" s="166"/>
      <c r="U29" s="166"/>
      <c r="V29" s="166"/>
      <c r="W29" s="166"/>
      <c r="X29" s="166"/>
      <c r="Y29" s="166"/>
      <c r="Z29" s="170"/>
    </row>
    <row r="30" spans="1:26" ht="20.100000000000001" customHeight="1" x14ac:dyDescent="0.15">
      <c r="A30" s="140">
        <f>IFERROR(IF(OR(TRIM($I30)="", NOT(OR(IFERROR(SEARCH(" ",$I30),0)&gt;0, IFERROR(SEARCH("　",$I30),0)&gt;0))),1001,0),3)</f>
        <v>1001</v>
      </c>
      <c r="B30" s="140"/>
      <c r="C30" s="159"/>
      <c r="D30" s="160">
        <v>6</v>
      </c>
      <c r="E30" s="135" t="s">
        <v>28</v>
      </c>
      <c r="I30" s="66"/>
      <c r="J30" s="66"/>
      <c r="K30" s="66"/>
      <c r="L30" s="66"/>
      <c r="M30" s="66"/>
      <c r="N30" s="66"/>
      <c r="O30" s="66"/>
      <c r="P30" s="66"/>
      <c r="Q30" s="66"/>
      <c r="R30" s="66"/>
      <c r="S30" s="66"/>
      <c r="T30" s="66"/>
      <c r="U30" s="66"/>
      <c r="V30" s="66"/>
      <c r="W30" s="66"/>
      <c r="X30" s="66"/>
      <c r="Y30" s="66"/>
      <c r="Z30" s="164"/>
    </row>
    <row r="31" spans="1:26" ht="20.100000000000001" customHeight="1" x14ac:dyDescent="0.15">
      <c r="A31" s="140"/>
      <c r="B31" s="140"/>
      <c r="C31" s="168"/>
      <c r="D31" s="165"/>
      <c r="E31" s="165"/>
      <c r="F31" s="165"/>
      <c r="G31" s="165"/>
      <c r="H31" s="165"/>
      <c r="I31" s="171"/>
      <c r="J31" s="167" t="s">
        <v>29</v>
      </c>
      <c r="K31" s="167"/>
      <c r="L31" s="167"/>
      <c r="M31" s="167"/>
      <c r="N31" s="167"/>
      <c r="O31" s="167"/>
      <c r="P31" s="167"/>
      <c r="Q31" s="167"/>
      <c r="R31" s="167"/>
      <c r="S31" s="167"/>
      <c r="T31" s="167"/>
      <c r="U31" s="167"/>
      <c r="V31" s="167"/>
      <c r="W31" s="167"/>
      <c r="X31" s="167"/>
      <c r="Y31" s="167"/>
      <c r="Z31" s="170"/>
    </row>
    <row r="32" spans="1:26" ht="20.100000000000001" customHeight="1" x14ac:dyDescent="0.15">
      <c r="A32" s="140">
        <f>IFERROR(IF(OR(TRIM($I32)="", NOT(OR(IFERROR(SEARCH(" ",$I32),0)&gt;0, IFERROR(SEARCH("　",$I32),0)&gt;0))),1001,0),3)</f>
        <v>1001</v>
      </c>
      <c r="B32" s="140"/>
      <c r="C32" s="159"/>
      <c r="D32" s="160">
        <v>7</v>
      </c>
      <c r="E32" s="135" t="s">
        <v>30</v>
      </c>
      <c r="I32" s="66"/>
      <c r="J32" s="66"/>
      <c r="K32" s="66"/>
      <c r="L32" s="66"/>
      <c r="M32" s="66"/>
      <c r="N32" s="66"/>
      <c r="O32" s="66"/>
      <c r="P32" s="66"/>
      <c r="Q32" s="66"/>
      <c r="R32" s="66"/>
      <c r="S32" s="66"/>
      <c r="T32" s="66"/>
      <c r="U32" s="66"/>
      <c r="V32" s="66"/>
      <c r="W32" s="66"/>
      <c r="X32" s="66"/>
      <c r="Y32" s="66"/>
      <c r="Z32" s="164"/>
    </row>
    <row r="33" spans="1:27" ht="20.100000000000001" customHeight="1" x14ac:dyDescent="0.15">
      <c r="A33" s="140"/>
      <c r="B33" s="140"/>
      <c r="C33" s="168"/>
      <c r="D33" s="165"/>
      <c r="E33" s="165"/>
      <c r="F33" s="165"/>
      <c r="G33" s="165"/>
      <c r="H33" s="165"/>
      <c r="I33" s="171"/>
      <c r="J33" s="167" t="s">
        <v>31</v>
      </c>
      <c r="K33" s="167"/>
      <c r="L33" s="167"/>
      <c r="M33" s="167"/>
      <c r="N33" s="167"/>
      <c r="O33" s="167"/>
      <c r="P33" s="167"/>
      <c r="Q33" s="167"/>
      <c r="R33" s="167"/>
      <c r="S33" s="167"/>
      <c r="T33" s="167"/>
      <c r="U33" s="167"/>
      <c r="V33" s="167"/>
      <c r="W33" s="167"/>
      <c r="X33" s="167"/>
      <c r="Y33" s="167"/>
      <c r="Z33" s="164"/>
    </row>
    <row r="34" spans="1:27" ht="20.100000000000001" customHeight="1" x14ac:dyDescent="0.15">
      <c r="A34" s="140">
        <f>IFERROR(IF(NOT(AND(TRIM($I34)&lt;&gt;"",ISNUMBER(VALUE(SUBSTITUTE($I34,"-",""))), IFERROR(SEARCH("-",$I34),0)&gt;0)),1001,0),3)</f>
        <v>1001</v>
      </c>
      <c r="B34" s="140"/>
      <c r="C34" s="159"/>
      <c r="D34" s="160">
        <v>8</v>
      </c>
      <c r="E34" s="135" t="s">
        <v>32</v>
      </c>
      <c r="I34" s="66"/>
      <c r="J34" s="66"/>
      <c r="K34" s="66"/>
      <c r="L34" s="66"/>
      <c r="M34" s="66"/>
      <c r="O34" s="172" t="s">
        <v>33</v>
      </c>
      <c r="P34" s="1"/>
      <c r="Q34" s="135" t="s">
        <v>34</v>
      </c>
      <c r="Y34" s="166"/>
      <c r="Z34" s="164"/>
    </row>
    <row r="35" spans="1:27" ht="20.100000000000001" customHeight="1" x14ac:dyDescent="0.15">
      <c r="A35" s="140"/>
      <c r="B35" s="140"/>
      <c r="C35" s="168"/>
      <c r="D35" s="165"/>
      <c r="E35" s="165"/>
      <c r="F35" s="165"/>
      <c r="G35" s="165"/>
      <c r="H35" s="165"/>
      <c r="I35" s="162"/>
      <c r="J35" s="167" t="s">
        <v>35</v>
      </c>
      <c r="K35" s="166"/>
      <c r="L35" s="166"/>
      <c r="M35" s="166"/>
      <c r="N35" s="166"/>
      <c r="O35" s="166"/>
      <c r="P35" s="166"/>
      <c r="Q35" s="166"/>
      <c r="R35" s="166"/>
      <c r="S35" s="166"/>
      <c r="T35" s="166"/>
      <c r="U35" s="166"/>
      <c r="V35" s="166"/>
      <c r="W35" s="166"/>
      <c r="X35" s="166"/>
      <c r="Y35" s="166"/>
      <c r="Z35" s="164"/>
    </row>
    <row r="36" spans="1:27" ht="20.100000000000001" customHeight="1" x14ac:dyDescent="0.15">
      <c r="A36" s="140">
        <f>IFERROR(IF(NOT(AND(TRIM($I36)&lt;&gt;"",ISNUMBER(VALUE(SUBSTITUTE($I36,"-",""))), IFERROR(SEARCH("-",$I36),0)&gt;0)),1001,0),3)</f>
        <v>1001</v>
      </c>
      <c r="B36" s="140"/>
      <c r="C36" s="159"/>
      <c r="D36" s="160">
        <v>9</v>
      </c>
      <c r="E36" s="135" t="s">
        <v>36</v>
      </c>
      <c r="I36" s="66"/>
      <c r="J36" s="66"/>
      <c r="K36" s="66"/>
      <c r="L36" s="66"/>
      <c r="M36" s="66"/>
      <c r="N36" s="166"/>
      <c r="O36" s="166"/>
      <c r="P36" s="166"/>
      <c r="Q36" s="166"/>
      <c r="R36" s="166"/>
      <c r="S36" s="166"/>
      <c r="T36" s="166"/>
      <c r="U36" s="166"/>
      <c r="V36" s="166"/>
      <c r="W36" s="166"/>
      <c r="X36" s="166"/>
      <c r="Y36" s="166"/>
      <c r="Z36" s="164"/>
    </row>
    <row r="37" spans="1:27" ht="30" customHeight="1" x14ac:dyDescent="0.15">
      <c r="A37" s="140"/>
      <c r="B37" s="140"/>
      <c r="C37" s="168"/>
      <c r="D37" s="165"/>
      <c r="E37" s="165"/>
      <c r="F37" s="165"/>
      <c r="G37" s="165"/>
      <c r="H37" s="165"/>
      <c r="I37" s="162"/>
      <c r="J37" s="173" t="s">
        <v>275</v>
      </c>
      <c r="K37" s="173"/>
      <c r="L37" s="173"/>
      <c r="M37" s="173"/>
      <c r="N37" s="173"/>
      <c r="O37" s="173"/>
      <c r="P37" s="173"/>
      <c r="Q37" s="173"/>
      <c r="R37" s="173"/>
      <c r="S37" s="173"/>
      <c r="T37" s="173"/>
      <c r="U37" s="173"/>
      <c r="V37" s="173"/>
      <c r="W37" s="173"/>
      <c r="X37" s="173"/>
      <c r="Y37" s="173"/>
      <c r="Z37" s="164"/>
    </row>
    <row r="38" spans="1:27" ht="20.100000000000001" customHeight="1" x14ac:dyDescent="0.15">
      <c r="A38" s="140">
        <f>IFERROR(IF(NOT(IFERROR(SEARCH("@",$I38),0)&gt;0),1001,0),3)</f>
        <v>1001</v>
      </c>
      <c r="B38" s="140"/>
      <c r="C38" s="168"/>
      <c r="D38" s="160">
        <v>10</v>
      </c>
      <c r="E38" s="135" t="s">
        <v>37</v>
      </c>
      <c r="I38" s="66"/>
      <c r="J38" s="66"/>
      <c r="K38" s="66"/>
      <c r="L38" s="66"/>
      <c r="M38" s="66"/>
      <c r="N38" s="66"/>
      <c r="O38" s="66"/>
      <c r="P38" s="66"/>
      <c r="Q38" s="67"/>
      <c r="R38" s="66"/>
      <c r="S38" s="66"/>
      <c r="T38" s="66"/>
      <c r="U38" s="66"/>
      <c r="V38" s="66"/>
      <c r="W38" s="66"/>
      <c r="X38" s="66"/>
      <c r="Y38" s="66"/>
      <c r="Z38" s="164"/>
    </row>
    <row r="39" spans="1:27" ht="20.100000000000001" customHeight="1" x14ac:dyDescent="0.15">
      <c r="A39" s="140"/>
      <c r="B39" s="140"/>
      <c r="C39" s="168"/>
      <c r="D39" s="160"/>
      <c r="I39" s="162"/>
      <c r="J39" s="174" t="s">
        <v>78</v>
      </c>
      <c r="K39" s="175"/>
      <c r="L39" s="167"/>
      <c r="M39" s="167"/>
      <c r="N39" s="167"/>
      <c r="O39" s="167"/>
      <c r="P39" s="167"/>
      <c r="Q39" s="176"/>
      <c r="R39" s="167"/>
      <c r="S39" s="167"/>
      <c r="T39" s="167"/>
      <c r="U39" s="167"/>
      <c r="V39" s="167"/>
      <c r="W39" s="167"/>
      <c r="X39" s="167"/>
      <c r="Y39" s="167"/>
      <c r="Z39" s="165"/>
      <c r="AA39" s="177"/>
    </row>
    <row r="40" spans="1:27" ht="20.100000000000001" customHeight="1" x14ac:dyDescent="0.15">
      <c r="A40" s="140">
        <f>IFERROR(IF(AND($I40&lt;&gt;"一致する", $I40&lt;&gt;"一致しない"),1001,0),3)</f>
        <v>0</v>
      </c>
      <c r="B40" s="140"/>
      <c r="C40" s="159"/>
      <c r="D40" s="160">
        <v>11</v>
      </c>
      <c r="E40" s="135" t="s">
        <v>38</v>
      </c>
      <c r="I40" s="66" t="s">
        <v>39</v>
      </c>
      <c r="J40" s="66"/>
      <c r="K40" s="66"/>
      <c r="L40" s="66"/>
      <c r="M40" s="66"/>
      <c r="N40" s="165"/>
      <c r="O40" s="165"/>
      <c r="P40" s="165"/>
      <c r="Q40" s="165"/>
      <c r="R40" s="165"/>
      <c r="S40" s="165"/>
      <c r="T40" s="165"/>
      <c r="U40" s="165"/>
      <c r="V40" s="165"/>
      <c r="W40" s="165"/>
      <c r="X40" s="165"/>
      <c r="Y40" s="165"/>
      <c r="Z40" s="164"/>
      <c r="AA40" s="165"/>
    </row>
    <row r="41" spans="1:27" ht="20.100000000000001" customHeight="1" x14ac:dyDescent="0.15">
      <c r="A41" s="140"/>
      <c r="B41" s="140"/>
      <c r="C41" s="168"/>
      <c r="D41" s="165"/>
      <c r="E41" s="165"/>
      <c r="F41" s="165"/>
      <c r="G41" s="165"/>
      <c r="H41" s="165"/>
      <c r="I41" s="171"/>
      <c r="J41" s="178" t="s">
        <v>71</v>
      </c>
      <c r="K41" s="167"/>
      <c r="L41" s="167"/>
      <c r="M41" s="167"/>
      <c r="N41" s="167"/>
      <c r="O41" s="167"/>
      <c r="P41" s="167"/>
      <c r="Q41" s="167"/>
      <c r="R41" s="167"/>
      <c r="S41" s="167"/>
      <c r="T41" s="167"/>
      <c r="U41" s="167"/>
      <c r="V41" s="167"/>
      <c r="W41" s="167"/>
      <c r="X41" s="167"/>
      <c r="Y41" s="167"/>
      <c r="Z41" s="179"/>
      <c r="AA41" s="165"/>
    </row>
    <row r="42" spans="1:27" ht="20.100000000000001" customHeight="1" x14ac:dyDescent="0.15">
      <c r="A42" s="140"/>
      <c r="B42" s="140"/>
      <c r="C42" s="180"/>
      <c r="D42" s="181"/>
      <c r="E42" s="181"/>
      <c r="F42" s="181"/>
      <c r="G42" s="181"/>
      <c r="H42" s="181"/>
      <c r="I42" s="182"/>
      <c r="J42" s="182"/>
      <c r="K42" s="183"/>
      <c r="L42" s="182"/>
      <c r="M42" s="182"/>
      <c r="N42" s="182"/>
      <c r="O42" s="182"/>
      <c r="P42" s="182"/>
      <c r="Q42" s="182"/>
      <c r="R42" s="182"/>
      <c r="S42" s="182"/>
      <c r="T42" s="182"/>
      <c r="U42" s="182"/>
      <c r="V42" s="182"/>
      <c r="W42" s="182"/>
      <c r="X42" s="182"/>
      <c r="Y42" s="182"/>
      <c r="Z42" s="184"/>
    </row>
    <row r="43" spans="1:27" ht="15" customHeight="1" x14ac:dyDescent="0.15">
      <c r="A43" s="140"/>
      <c r="B43" s="140"/>
      <c r="C43" s="165"/>
      <c r="D43" s="165"/>
      <c r="E43" s="165"/>
      <c r="F43" s="165"/>
      <c r="G43" s="165"/>
      <c r="H43" s="165"/>
      <c r="I43" s="185"/>
      <c r="J43" s="186"/>
      <c r="K43" s="186"/>
      <c r="L43" s="186"/>
      <c r="M43" s="186"/>
      <c r="N43" s="186"/>
      <c r="O43" s="186"/>
      <c r="P43" s="186"/>
      <c r="Q43" s="186"/>
      <c r="R43" s="186"/>
      <c r="S43" s="186"/>
      <c r="T43" s="186"/>
      <c r="U43" s="186"/>
      <c r="V43" s="186"/>
      <c r="W43" s="186"/>
      <c r="X43" s="186"/>
      <c r="Y43" s="186"/>
      <c r="Z43" s="165"/>
    </row>
    <row r="44" spans="1:27" ht="15.75" hidden="1" customHeight="1" x14ac:dyDescent="0.15">
      <c r="A44" s="140"/>
      <c r="B44" s="140"/>
      <c r="C44" s="165"/>
      <c r="D44" s="165"/>
      <c r="E44" s="165"/>
      <c r="F44" s="165"/>
      <c r="G44" s="165"/>
      <c r="H44" s="165"/>
      <c r="I44" s="186"/>
      <c r="J44" s="165"/>
      <c r="K44" s="165"/>
      <c r="L44" s="165"/>
      <c r="M44" s="165"/>
      <c r="N44" s="165"/>
      <c r="O44" s="165"/>
      <c r="P44" s="165"/>
      <c r="Q44" s="165"/>
      <c r="R44" s="165"/>
      <c r="S44" s="165"/>
      <c r="T44" s="165"/>
      <c r="U44" s="165"/>
      <c r="V44" s="165"/>
      <c r="W44" s="165"/>
      <c r="X44" s="165"/>
      <c r="Y44" s="165"/>
      <c r="Z44" s="165"/>
    </row>
    <row r="45" spans="1:27" ht="15.75" hidden="1" customHeight="1" x14ac:dyDescent="0.15">
      <c r="A45" s="140"/>
      <c r="B45" s="140"/>
      <c r="C45" s="165"/>
      <c r="D45" s="165"/>
      <c r="E45" s="165"/>
      <c r="F45" s="165"/>
      <c r="G45" s="165"/>
      <c r="H45" s="165"/>
      <c r="I45" s="186"/>
      <c r="J45" s="165"/>
      <c r="K45" s="165"/>
      <c r="L45" s="165"/>
      <c r="M45" s="165"/>
      <c r="N45" s="165"/>
      <c r="O45" s="165"/>
      <c r="P45" s="165"/>
      <c r="Q45" s="165"/>
      <c r="R45" s="165"/>
      <c r="S45" s="165"/>
      <c r="T45" s="165"/>
      <c r="U45" s="165"/>
      <c r="V45" s="165"/>
      <c r="W45" s="165"/>
      <c r="X45" s="165"/>
      <c r="Y45" s="165"/>
      <c r="Z45" s="165"/>
    </row>
    <row r="46" spans="1:27" ht="15.75" hidden="1" customHeight="1" x14ac:dyDescent="0.15">
      <c r="A46" s="140"/>
      <c r="B46" s="140"/>
      <c r="C46" s="165"/>
      <c r="D46" s="165"/>
      <c r="E46" s="165"/>
      <c r="F46" s="165"/>
      <c r="G46" s="165"/>
      <c r="H46" s="165"/>
      <c r="I46" s="186"/>
      <c r="J46" s="165"/>
      <c r="K46" s="165"/>
      <c r="L46" s="165"/>
      <c r="M46" s="165"/>
      <c r="N46" s="165"/>
      <c r="O46" s="165"/>
      <c r="P46" s="165"/>
      <c r="Q46" s="165"/>
      <c r="R46" s="165"/>
      <c r="S46" s="165"/>
      <c r="T46" s="165"/>
      <c r="U46" s="165"/>
      <c r="V46" s="165"/>
      <c r="W46" s="165"/>
      <c r="X46" s="165"/>
      <c r="Y46" s="165"/>
      <c r="Z46" s="165"/>
    </row>
    <row r="47" spans="1:27" ht="15.75" hidden="1" customHeight="1" x14ac:dyDescent="0.15">
      <c r="A47" s="140"/>
      <c r="B47" s="140"/>
      <c r="C47" s="165"/>
      <c r="D47" s="165"/>
      <c r="E47" s="165"/>
      <c r="F47" s="165"/>
      <c r="G47" s="165"/>
      <c r="H47" s="165"/>
      <c r="I47" s="186"/>
      <c r="J47" s="165"/>
      <c r="K47" s="165"/>
      <c r="L47" s="165"/>
      <c r="M47" s="165"/>
      <c r="N47" s="165"/>
      <c r="O47" s="165"/>
      <c r="P47" s="165"/>
      <c r="Q47" s="165"/>
      <c r="R47" s="165"/>
      <c r="S47" s="165"/>
      <c r="T47" s="165"/>
      <c r="U47" s="165"/>
      <c r="V47" s="165"/>
      <c r="W47" s="165"/>
      <c r="X47" s="165"/>
      <c r="Y47" s="165"/>
      <c r="Z47" s="165"/>
    </row>
    <row r="48" spans="1:27" ht="15.75" hidden="1" customHeight="1" x14ac:dyDescent="0.15">
      <c r="A48" s="140"/>
      <c r="B48" s="140"/>
      <c r="C48" s="165"/>
      <c r="D48" s="165"/>
      <c r="E48" s="165"/>
      <c r="F48" s="165"/>
      <c r="G48" s="165"/>
      <c r="H48" s="165"/>
      <c r="I48" s="186"/>
      <c r="J48" s="165"/>
      <c r="K48" s="165"/>
      <c r="L48" s="165"/>
      <c r="M48" s="165"/>
      <c r="N48" s="165"/>
      <c r="O48" s="165"/>
      <c r="P48" s="165"/>
      <c r="Q48" s="165"/>
      <c r="R48" s="165"/>
      <c r="S48" s="165"/>
      <c r="T48" s="165"/>
      <c r="U48" s="165"/>
      <c r="V48" s="165"/>
      <c r="W48" s="165"/>
      <c r="X48" s="165"/>
      <c r="Y48" s="165"/>
      <c r="Z48" s="165"/>
    </row>
    <row r="49" spans="1:26" ht="15.75" hidden="1" customHeight="1" x14ac:dyDescent="0.15">
      <c r="A49" s="140"/>
      <c r="B49" s="140"/>
      <c r="C49" s="165"/>
      <c r="D49" s="165"/>
      <c r="E49" s="165"/>
      <c r="F49" s="165"/>
      <c r="G49" s="165"/>
      <c r="H49" s="165"/>
      <c r="I49" s="186"/>
      <c r="J49" s="165"/>
      <c r="K49" s="165"/>
      <c r="L49" s="165"/>
      <c r="M49" s="165"/>
      <c r="N49" s="165"/>
      <c r="O49" s="165"/>
      <c r="P49" s="165"/>
      <c r="Q49" s="165"/>
      <c r="R49" s="165"/>
      <c r="S49" s="165"/>
      <c r="T49" s="165"/>
      <c r="U49" s="165"/>
      <c r="V49" s="165"/>
      <c r="W49" s="165"/>
      <c r="X49" s="165"/>
      <c r="Y49" s="165"/>
      <c r="Z49" s="165"/>
    </row>
    <row r="50" spans="1:26" ht="15.75" hidden="1" customHeight="1" x14ac:dyDescent="0.15">
      <c r="A50" s="140"/>
      <c r="B50" s="140"/>
      <c r="C50" s="165"/>
      <c r="D50" s="165"/>
      <c r="E50" s="165"/>
      <c r="F50" s="165"/>
      <c r="G50" s="165"/>
      <c r="H50" s="165"/>
      <c r="I50" s="186"/>
      <c r="J50" s="165"/>
      <c r="K50" s="165"/>
      <c r="L50" s="165"/>
      <c r="M50" s="165"/>
      <c r="N50" s="165"/>
      <c r="O50" s="165"/>
      <c r="P50" s="165"/>
      <c r="Q50" s="165"/>
      <c r="R50" s="165"/>
      <c r="S50" s="165"/>
      <c r="T50" s="165"/>
      <c r="U50" s="165"/>
      <c r="V50" s="165"/>
      <c r="W50" s="165"/>
      <c r="X50" s="165"/>
      <c r="Y50" s="165"/>
      <c r="Z50" s="165"/>
    </row>
    <row r="51" spans="1:26" ht="15.75" hidden="1" customHeight="1" x14ac:dyDescent="0.15">
      <c r="A51" s="140"/>
      <c r="B51" s="140"/>
      <c r="C51" s="165"/>
      <c r="D51" s="165"/>
      <c r="E51" s="165"/>
      <c r="F51" s="165"/>
      <c r="G51" s="165"/>
      <c r="H51" s="165"/>
      <c r="I51" s="186"/>
      <c r="J51" s="165"/>
      <c r="K51" s="165"/>
      <c r="L51" s="165"/>
      <c r="M51" s="165"/>
      <c r="N51" s="165"/>
      <c r="O51" s="165"/>
      <c r="P51" s="165"/>
      <c r="Q51" s="165"/>
      <c r="R51" s="165"/>
      <c r="S51" s="165"/>
      <c r="T51" s="165"/>
      <c r="U51" s="165"/>
      <c r="V51" s="165"/>
      <c r="W51" s="165"/>
      <c r="X51" s="165"/>
      <c r="Y51" s="165"/>
      <c r="Z51" s="165"/>
    </row>
    <row r="52" spans="1:26" ht="15.75" hidden="1" customHeight="1" x14ac:dyDescent="0.15">
      <c r="A52" s="140"/>
      <c r="B52" s="140"/>
      <c r="C52" s="165"/>
      <c r="D52" s="165"/>
      <c r="E52" s="165"/>
      <c r="F52" s="165"/>
      <c r="G52" s="165"/>
      <c r="H52" s="165"/>
      <c r="I52" s="186"/>
      <c r="J52" s="165"/>
      <c r="K52" s="165"/>
      <c r="L52" s="165"/>
      <c r="M52" s="165"/>
      <c r="N52" s="165"/>
      <c r="O52" s="165"/>
      <c r="P52" s="165"/>
      <c r="Q52" s="165"/>
      <c r="R52" s="165"/>
      <c r="S52" s="165"/>
      <c r="T52" s="165"/>
      <c r="U52" s="165"/>
      <c r="V52" s="165"/>
      <c r="W52" s="165"/>
      <c r="X52" s="165"/>
      <c r="Y52" s="165"/>
      <c r="Z52" s="165"/>
    </row>
    <row r="53" spans="1:26" ht="15.75" hidden="1" customHeight="1" x14ac:dyDescent="0.15">
      <c r="A53" s="140"/>
      <c r="B53" s="140"/>
      <c r="C53" s="165"/>
      <c r="D53" s="165"/>
      <c r="E53" s="165"/>
      <c r="F53" s="165"/>
      <c r="G53" s="165"/>
      <c r="H53" s="165"/>
      <c r="I53" s="186"/>
      <c r="J53" s="165"/>
      <c r="K53" s="165"/>
      <c r="L53" s="165"/>
      <c r="M53" s="165"/>
      <c r="N53" s="165"/>
      <c r="O53" s="165"/>
      <c r="P53" s="165"/>
      <c r="Q53" s="165"/>
      <c r="R53" s="165"/>
      <c r="S53" s="165"/>
      <c r="T53" s="165"/>
      <c r="U53" s="165"/>
      <c r="V53" s="165"/>
      <c r="W53" s="165"/>
      <c r="X53" s="165"/>
      <c r="Y53" s="165"/>
      <c r="Z53" s="165"/>
    </row>
    <row r="54" spans="1:26" ht="15.75" hidden="1" customHeight="1" x14ac:dyDescent="0.15">
      <c r="A54" s="140"/>
      <c r="B54" s="140"/>
      <c r="C54" s="165"/>
      <c r="D54" s="165"/>
      <c r="E54" s="165"/>
      <c r="F54" s="165"/>
      <c r="G54" s="165"/>
      <c r="H54" s="165"/>
      <c r="I54" s="186"/>
      <c r="J54" s="165"/>
      <c r="K54" s="165"/>
      <c r="L54" s="165"/>
      <c r="M54" s="165"/>
      <c r="N54" s="165"/>
      <c r="O54" s="165"/>
      <c r="P54" s="165"/>
      <c r="Q54" s="165"/>
      <c r="R54" s="165"/>
      <c r="S54" s="165"/>
      <c r="T54" s="165"/>
      <c r="U54" s="165"/>
      <c r="V54" s="165"/>
      <c r="W54" s="165"/>
      <c r="X54" s="165"/>
      <c r="Y54" s="165"/>
      <c r="Z54" s="165"/>
    </row>
    <row r="55" spans="1:26" ht="15.75" hidden="1" customHeight="1" x14ac:dyDescent="0.15">
      <c r="A55" s="140"/>
      <c r="B55" s="140"/>
      <c r="C55" s="165"/>
      <c r="D55" s="165"/>
      <c r="E55" s="165"/>
      <c r="F55" s="165"/>
      <c r="G55" s="165"/>
      <c r="H55" s="165"/>
      <c r="I55" s="186"/>
      <c r="J55" s="165"/>
      <c r="K55" s="165"/>
      <c r="L55" s="165"/>
      <c r="M55" s="165"/>
      <c r="N55" s="165"/>
      <c r="O55" s="165"/>
      <c r="P55" s="165"/>
      <c r="Q55" s="165"/>
      <c r="R55" s="165"/>
      <c r="S55" s="165"/>
      <c r="T55" s="165"/>
      <c r="U55" s="165"/>
      <c r="V55" s="165"/>
      <c r="W55" s="165"/>
      <c r="X55" s="165"/>
      <c r="Y55" s="165"/>
      <c r="Z55" s="165"/>
    </row>
    <row r="56" spans="1:26" ht="15.75" hidden="1" customHeight="1" x14ac:dyDescent="0.15">
      <c r="A56" s="140"/>
      <c r="B56" s="140"/>
      <c r="C56" s="165"/>
      <c r="D56" s="165"/>
      <c r="E56" s="165"/>
      <c r="F56" s="165"/>
      <c r="G56" s="165"/>
      <c r="H56" s="165"/>
      <c r="I56" s="186"/>
      <c r="J56" s="165"/>
      <c r="K56" s="165"/>
      <c r="L56" s="165"/>
      <c r="M56" s="165"/>
      <c r="N56" s="165"/>
      <c r="O56" s="165"/>
      <c r="P56" s="165"/>
      <c r="Q56" s="165"/>
      <c r="R56" s="165"/>
      <c r="S56" s="165"/>
      <c r="T56" s="165"/>
      <c r="U56" s="165"/>
      <c r="V56" s="165"/>
      <c r="W56" s="165"/>
      <c r="X56" s="165"/>
      <c r="Y56" s="165"/>
      <c r="Z56" s="165"/>
    </row>
    <row r="57" spans="1:26" ht="15.75" hidden="1" customHeight="1" x14ac:dyDescent="0.15">
      <c r="A57" s="140"/>
      <c r="B57" s="140"/>
      <c r="C57" s="165"/>
      <c r="D57" s="165"/>
      <c r="E57" s="165"/>
      <c r="F57" s="165"/>
      <c r="G57" s="165"/>
      <c r="H57" s="165"/>
      <c r="I57" s="186"/>
      <c r="J57" s="165"/>
      <c r="K57" s="165"/>
      <c r="L57" s="165"/>
      <c r="M57" s="165"/>
      <c r="N57" s="165"/>
      <c r="O57" s="165"/>
      <c r="P57" s="165"/>
      <c r="Q57" s="165"/>
      <c r="R57" s="165"/>
      <c r="S57" s="165"/>
      <c r="T57" s="165"/>
      <c r="U57" s="165"/>
      <c r="V57" s="165"/>
      <c r="W57" s="165"/>
      <c r="X57" s="165"/>
      <c r="Y57" s="165"/>
      <c r="Z57" s="165"/>
    </row>
    <row r="58" spans="1:26" ht="15.75" hidden="1" customHeight="1" x14ac:dyDescent="0.15">
      <c r="A58" s="140"/>
      <c r="B58" s="140"/>
      <c r="C58" s="165"/>
      <c r="D58" s="165"/>
      <c r="E58" s="165"/>
      <c r="F58" s="165"/>
      <c r="G58" s="165"/>
      <c r="H58" s="165"/>
      <c r="I58" s="186"/>
      <c r="J58" s="165"/>
      <c r="K58" s="165"/>
      <c r="L58" s="165"/>
      <c r="M58" s="165"/>
      <c r="N58" s="165"/>
      <c r="O58" s="165"/>
      <c r="P58" s="165"/>
      <c r="Q58" s="165"/>
      <c r="R58" s="165"/>
      <c r="S58" s="165"/>
      <c r="T58" s="165"/>
      <c r="U58" s="165"/>
      <c r="V58" s="165"/>
      <c r="W58" s="165"/>
      <c r="X58" s="165"/>
      <c r="Y58" s="165"/>
      <c r="Z58" s="165"/>
    </row>
    <row r="59" spans="1:26" ht="15" customHeight="1" x14ac:dyDescent="0.15">
      <c r="A59" s="140"/>
      <c r="B59" s="140"/>
      <c r="C59" s="165"/>
      <c r="D59" s="165"/>
      <c r="E59" s="165"/>
      <c r="F59" s="165"/>
      <c r="G59" s="165"/>
      <c r="H59" s="165"/>
      <c r="I59" s="186"/>
      <c r="J59" s="165"/>
      <c r="K59" s="165"/>
      <c r="L59" s="165"/>
      <c r="M59" s="165"/>
      <c r="N59" s="165"/>
      <c r="O59" s="165"/>
      <c r="P59" s="165"/>
      <c r="Q59" s="165"/>
      <c r="R59" s="165"/>
      <c r="S59" s="165"/>
      <c r="T59" s="165"/>
      <c r="U59" s="165"/>
      <c r="V59" s="165"/>
      <c r="W59" s="165"/>
      <c r="X59" s="165"/>
      <c r="Y59" s="165"/>
      <c r="Z59" s="165"/>
    </row>
    <row r="60" spans="1:26" ht="20.100000000000001" customHeight="1" x14ac:dyDescent="0.15">
      <c r="A60" s="140"/>
      <c r="B60" s="140"/>
      <c r="C60" s="152" t="s">
        <v>40</v>
      </c>
      <c r="D60" s="153"/>
      <c r="E60" s="153"/>
      <c r="F60" s="153"/>
      <c r="G60" s="153"/>
      <c r="H60" s="154"/>
      <c r="I60" s="187"/>
    </row>
    <row r="61" spans="1:26" ht="15" customHeight="1" x14ac:dyDescent="0.15">
      <c r="A61" s="140"/>
      <c r="B61" s="140"/>
      <c r="C61" s="155"/>
      <c r="D61" s="156"/>
      <c r="E61" s="156"/>
      <c r="F61" s="156"/>
      <c r="G61" s="156"/>
      <c r="H61" s="156"/>
      <c r="I61" s="157"/>
      <c r="J61" s="157"/>
      <c r="K61" s="157"/>
      <c r="L61" s="157"/>
      <c r="M61" s="157"/>
      <c r="N61" s="157"/>
      <c r="O61" s="157"/>
      <c r="P61" s="157"/>
      <c r="Q61" s="157"/>
      <c r="R61" s="157"/>
      <c r="S61" s="157"/>
      <c r="T61" s="157"/>
      <c r="U61" s="157"/>
      <c r="V61" s="157"/>
      <c r="W61" s="157"/>
      <c r="X61" s="157"/>
      <c r="Y61" s="157"/>
      <c r="Z61" s="158"/>
    </row>
    <row r="62" spans="1:26" ht="20.100000000000001" customHeight="1" x14ac:dyDescent="0.15">
      <c r="A62" s="140"/>
      <c r="B62" s="140"/>
      <c r="C62" s="155"/>
      <c r="D62" s="188" t="s">
        <v>41</v>
      </c>
      <c r="E62" s="188"/>
      <c r="F62" s="188"/>
      <c r="G62" s="188"/>
      <c r="H62" s="188"/>
      <c r="I62" s="188"/>
      <c r="J62" s="188"/>
      <c r="K62" s="188"/>
      <c r="L62" s="188"/>
      <c r="M62" s="188"/>
      <c r="N62" s="188"/>
      <c r="O62" s="188"/>
      <c r="P62" s="188"/>
      <c r="Q62" s="188"/>
      <c r="R62" s="188"/>
      <c r="S62" s="188"/>
      <c r="T62" s="188"/>
      <c r="U62" s="188"/>
      <c r="V62" s="188"/>
      <c r="W62" s="188"/>
      <c r="X62" s="188"/>
      <c r="Y62" s="188"/>
      <c r="Z62" s="164"/>
    </row>
    <row r="63" spans="1:26" ht="20.100000000000001" customHeight="1" x14ac:dyDescent="0.15">
      <c r="A63" s="140">
        <f>IFERROR(IF(AND($I63&lt;&gt;"しない", $I63&lt;&gt;"する"),1001,0),3)</f>
        <v>1001</v>
      </c>
      <c r="B63" s="140"/>
      <c r="C63" s="159"/>
      <c r="D63" s="160">
        <v>1</v>
      </c>
      <c r="E63" s="165" t="s">
        <v>42</v>
      </c>
      <c r="F63" s="165"/>
      <c r="G63" s="165"/>
      <c r="H63" s="165"/>
      <c r="I63" s="66"/>
      <c r="J63" s="66"/>
      <c r="K63" s="66"/>
      <c r="L63" s="66"/>
      <c r="M63" s="66"/>
      <c r="N63" s="165"/>
      <c r="O63" s="165"/>
      <c r="P63" s="165"/>
      <c r="Q63" s="165"/>
      <c r="R63" s="165"/>
      <c r="S63" s="165"/>
      <c r="T63" s="165"/>
      <c r="U63" s="165"/>
      <c r="V63" s="165"/>
      <c r="W63" s="165"/>
      <c r="X63" s="165"/>
      <c r="Y63" s="165"/>
      <c r="Z63" s="164"/>
    </row>
    <row r="64" spans="1:26" ht="20.100000000000001" customHeight="1" x14ac:dyDescent="0.15">
      <c r="A64" s="140"/>
      <c r="B64" s="140"/>
      <c r="C64" s="159"/>
      <c r="D64" s="165"/>
      <c r="E64" s="165"/>
      <c r="F64" s="165"/>
      <c r="G64" s="165"/>
      <c r="H64" s="165"/>
      <c r="I64" s="171"/>
      <c r="J64" s="167" t="s">
        <v>6</v>
      </c>
      <c r="K64" s="166"/>
      <c r="L64" s="166"/>
      <c r="M64" s="166"/>
      <c r="N64" s="166"/>
      <c r="O64" s="166"/>
      <c r="P64" s="166"/>
      <c r="Q64" s="166"/>
      <c r="R64" s="166"/>
      <c r="S64" s="166"/>
      <c r="T64" s="166"/>
      <c r="U64" s="166"/>
      <c r="V64" s="166"/>
      <c r="W64" s="166"/>
      <c r="X64" s="166"/>
      <c r="Y64" s="166"/>
      <c r="Z64" s="164"/>
    </row>
    <row r="65" spans="1:26" ht="20.100000000000001" hidden="1" customHeight="1" x14ac:dyDescent="0.15">
      <c r="A65" s="140"/>
      <c r="B65" s="140"/>
      <c r="C65" s="159"/>
      <c r="D65" s="165"/>
      <c r="E65" s="165"/>
      <c r="F65" s="165"/>
      <c r="G65" s="165"/>
      <c r="H65" s="165"/>
      <c r="I65" s="171"/>
      <c r="J65" s="166"/>
      <c r="K65" s="166"/>
      <c r="L65" s="166"/>
      <c r="M65" s="166"/>
      <c r="N65" s="166"/>
      <c r="O65" s="166"/>
      <c r="P65" s="166"/>
      <c r="Q65" s="166"/>
      <c r="R65" s="166"/>
      <c r="S65" s="166"/>
      <c r="T65" s="166"/>
      <c r="U65" s="166"/>
      <c r="V65" s="166"/>
      <c r="W65" s="166"/>
      <c r="X65" s="166"/>
      <c r="Y65" s="166"/>
      <c r="Z65" s="164"/>
    </row>
    <row r="66" spans="1:26" ht="20.100000000000001" hidden="1" customHeight="1" x14ac:dyDescent="0.15">
      <c r="A66" s="140"/>
      <c r="B66" s="140"/>
      <c r="C66" s="159"/>
      <c r="D66" s="165"/>
      <c r="E66" s="165"/>
      <c r="F66" s="165"/>
      <c r="G66" s="165"/>
      <c r="H66" s="165"/>
      <c r="I66" s="171"/>
      <c r="J66" s="166"/>
      <c r="K66" s="166"/>
      <c r="L66" s="166"/>
      <c r="M66" s="166"/>
      <c r="N66" s="166"/>
      <c r="O66" s="166"/>
      <c r="P66" s="166"/>
      <c r="Q66" s="166"/>
      <c r="R66" s="166"/>
      <c r="S66" s="166"/>
      <c r="T66" s="166"/>
      <c r="U66" s="166"/>
      <c r="V66" s="166"/>
      <c r="W66" s="166"/>
      <c r="X66" s="166"/>
      <c r="Y66" s="166"/>
      <c r="Z66" s="164"/>
    </row>
    <row r="67" spans="1:26" ht="20.100000000000001" hidden="1" customHeight="1" x14ac:dyDescent="0.15">
      <c r="A67" s="140"/>
      <c r="B67" s="140"/>
      <c r="C67" s="159"/>
      <c r="D67" s="165"/>
      <c r="E67" s="165"/>
      <c r="F67" s="165"/>
      <c r="G67" s="165"/>
      <c r="H67" s="165"/>
      <c r="I67" s="171"/>
      <c r="J67" s="166"/>
      <c r="K67" s="166"/>
      <c r="L67" s="166"/>
      <c r="M67" s="166"/>
      <c r="N67" s="166"/>
      <c r="O67" s="166"/>
      <c r="P67" s="166"/>
      <c r="Q67" s="166"/>
      <c r="R67" s="166"/>
      <c r="S67" s="166"/>
      <c r="T67" s="166"/>
      <c r="U67" s="166"/>
      <c r="V67" s="166"/>
      <c r="W67" s="166"/>
      <c r="X67" s="166"/>
      <c r="Y67" s="166"/>
      <c r="Z67" s="164"/>
    </row>
    <row r="68" spans="1:26" ht="20.100000000000001" hidden="1" customHeight="1" x14ac:dyDescent="0.15">
      <c r="A68" s="140"/>
      <c r="B68" s="140"/>
      <c r="C68" s="159"/>
      <c r="D68" s="165"/>
      <c r="E68" s="165"/>
      <c r="F68" s="165"/>
      <c r="G68" s="165"/>
      <c r="H68" s="165"/>
      <c r="I68" s="171"/>
      <c r="J68" s="166"/>
      <c r="K68" s="166"/>
      <c r="L68" s="166"/>
      <c r="M68" s="166"/>
      <c r="N68" s="166"/>
      <c r="O68" s="166"/>
      <c r="P68" s="166"/>
      <c r="Q68" s="166"/>
      <c r="R68" s="166"/>
      <c r="S68" s="166"/>
      <c r="T68" s="166"/>
      <c r="U68" s="166"/>
      <c r="V68" s="166"/>
      <c r="W68" s="166"/>
      <c r="X68" s="166"/>
      <c r="Y68" s="166"/>
      <c r="Z68" s="164"/>
    </row>
    <row r="69" spans="1:26" ht="20.100000000000001" customHeight="1" x14ac:dyDescent="0.15">
      <c r="A69" s="140">
        <f>IFERROR(IF(OR(AND($I63="する",TRIM($I69)=""),AND($I63="しない",NOT(ISBLANK($I69)))),1001,0),3)</f>
        <v>0</v>
      </c>
      <c r="B69" s="140"/>
      <c r="C69" s="159"/>
      <c r="D69" s="160">
        <v>2</v>
      </c>
      <c r="E69" s="135" t="s">
        <v>21</v>
      </c>
      <c r="I69" s="69"/>
      <c r="J69" s="70"/>
      <c r="K69" s="70"/>
      <c r="L69" s="70"/>
      <c r="M69" s="70"/>
      <c r="N69" s="165"/>
      <c r="O69" s="165"/>
      <c r="P69" s="165"/>
      <c r="Q69" s="165"/>
      <c r="R69" s="165"/>
      <c r="S69" s="165"/>
      <c r="T69" s="165"/>
      <c r="U69" s="165"/>
      <c r="V69" s="165"/>
      <c r="W69" s="165"/>
      <c r="X69" s="165"/>
      <c r="Y69" s="165"/>
      <c r="Z69" s="164"/>
    </row>
    <row r="70" spans="1:26" ht="20.100000000000001" customHeight="1" x14ac:dyDescent="0.15">
      <c r="A70" s="140"/>
      <c r="B70" s="140"/>
      <c r="C70" s="159"/>
      <c r="D70" s="160"/>
      <c r="E70" s="165"/>
      <c r="F70" s="165"/>
      <c r="G70" s="165"/>
      <c r="H70" s="165"/>
      <c r="I70" s="162"/>
      <c r="J70" s="167" t="s">
        <v>80</v>
      </c>
      <c r="K70" s="166"/>
      <c r="L70" s="166"/>
      <c r="M70" s="166"/>
      <c r="N70" s="166"/>
      <c r="O70" s="166"/>
      <c r="P70" s="166"/>
      <c r="Q70" s="166"/>
      <c r="R70" s="166"/>
      <c r="S70" s="166"/>
      <c r="T70" s="166"/>
      <c r="U70" s="166"/>
      <c r="V70" s="166"/>
      <c r="W70" s="166"/>
      <c r="X70" s="166"/>
      <c r="Y70" s="166"/>
      <c r="Z70" s="164"/>
    </row>
    <row r="71" spans="1:26" ht="20.100000000000001" customHeight="1" x14ac:dyDescent="0.15">
      <c r="A71" s="140">
        <f>IFERROR(IF(OR(AND($I63="する",AND($I71&lt;&gt;"", OR(ISERROR(FIND("@"&amp;LEFT($I71,3)&amp;"@", 都道府県3))=FALSE, ISERROR(FIND("@"&amp;LEFT($I71,4)&amp;"@",都道府県4))=FALSE))=FALSE),AND($I63="しない",NOT(ISBLANK($I71)))),1001,0),3)</f>
        <v>0</v>
      </c>
      <c r="B71" s="140"/>
      <c r="C71" s="159"/>
      <c r="D71" s="160">
        <v>3</v>
      </c>
      <c r="E71" s="135" t="s">
        <v>22</v>
      </c>
      <c r="I71" s="64"/>
      <c r="J71" s="64"/>
      <c r="K71" s="64"/>
      <c r="L71" s="64"/>
      <c r="M71" s="64"/>
      <c r="N71" s="64"/>
      <c r="O71" s="64"/>
      <c r="P71" s="64"/>
      <c r="Q71" s="65"/>
      <c r="R71" s="64"/>
      <c r="S71" s="64"/>
      <c r="T71" s="64"/>
      <c r="U71" s="64"/>
      <c r="V71" s="64"/>
      <c r="W71" s="64"/>
      <c r="X71" s="64"/>
      <c r="Y71" s="64"/>
      <c r="Z71" s="164"/>
    </row>
    <row r="72" spans="1:26" ht="20.100000000000001" customHeight="1" x14ac:dyDescent="0.15">
      <c r="A72" s="140"/>
      <c r="B72" s="140"/>
      <c r="C72" s="159"/>
      <c r="D72" s="160"/>
      <c r="E72" s="165"/>
      <c r="F72" s="165"/>
      <c r="G72" s="165"/>
      <c r="H72" s="165"/>
      <c r="I72" s="162"/>
      <c r="J72" s="167" t="s">
        <v>359</v>
      </c>
      <c r="K72" s="166"/>
      <c r="L72" s="166"/>
      <c r="M72" s="166"/>
      <c r="N72" s="166"/>
      <c r="O72" s="166"/>
      <c r="P72" s="166"/>
      <c r="Q72" s="166"/>
      <c r="R72" s="166"/>
      <c r="S72" s="166"/>
      <c r="T72" s="166"/>
      <c r="U72" s="166"/>
      <c r="V72" s="166"/>
      <c r="W72" s="166"/>
      <c r="X72" s="166"/>
      <c r="Y72" s="166"/>
      <c r="Z72" s="164"/>
    </row>
    <row r="73" spans="1:26" ht="20.100000000000001" customHeight="1" x14ac:dyDescent="0.15">
      <c r="A73" s="140">
        <f>IFERROR(IF(OR(AND($I63="する",TRIM($I73)=""),AND($I63="しない",NOT(ISBLANK($I73)))),1001,0),3)</f>
        <v>0</v>
      </c>
      <c r="B73" s="140"/>
      <c r="C73" s="159"/>
      <c r="D73" s="160">
        <v>4</v>
      </c>
      <c r="E73" s="135" t="s">
        <v>24</v>
      </c>
      <c r="I73" s="66"/>
      <c r="J73" s="66"/>
      <c r="K73" s="66"/>
      <c r="L73" s="66"/>
      <c r="M73" s="66"/>
      <c r="N73" s="66"/>
      <c r="O73" s="66"/>
      <c r="P73" s="66"/>
      <c r="Q73" s="71"/>
      <c r="R73" s="66"/>
      <c r="S73" s="66"/>
      <c r="T73" s="66"/>
      <c r="U73" s="66"/>
      <c r="V73" s="66"/>
      <c r="W73" s="66"/>
      <c r="X73" s="66"/>
      <c r="Y73" s="66"/>
      <c r="Z73" s="164"/>
    </row>
    <row r="74" spans="1:26" ht="30" customHeight="1" x14ac:dyDescent="0.15">
      <c r="A74" s="140"/>
      <c r="B74" s="140"/>
      <c r="C74" s="168"/>
      <c r="D74" s="165"/>
      <c r="I74" s="162"/>
      <c r="J74" s="189" t="s">
        <v>245</v>
      </c>
      <c r="K74" s="189"/>
      <c r="L74" s="189"/>
      <c r="M74" s="189"/>
      <c r="N74" s="189"/>
      <c r="O74" s="189"/>
      <c r="P74" s="189"/>
      <c r="Q74" s="189"/>
      <c r="R74" s="189"/>
      <c r="S74" s="189"/>
      <c r="T74" s="189"/>
      <c r="U74" s="189"/>
      <c r="V74" s="189"/>
      <c r="W74" s="189"/>
      <c r="X74" s="189"/>
      <c r="Y74" s="189"/>
      <c r="Z74" s="164"/>
    </row>
    <row r="75" spans="1:26" ht="20.100000000000001" customHeight="1" x14ac:dyDescent="0.15">
      <c r="A75" s="140">
        <f>IFERROR(IF(OR(AND($I63="する",TRIM($I75)=""),AND($I63="しない",NOT(ISBLANK($I75)))),1001,0),3)</f>
        <v>0</v>
      </c>
      <c r="B75" s="140"/>
      <c r="C75" s="159"/>
      <c r="D75" s="160">
        <v>5</v>
      </c>
      <c r="E75" s="135" t="s">
        <v>25</v>
      </c>
      <c r="I75" s="66"/>
      <c r="J75" s="66"/>
      <c r="K75" s="66"/>
      <c r="L75" s="66"/>
      <c r="M75" s="66"/>
      <c r="N75" s="66"/>
      <c r="O75" s="66"/>
      <c r="P75" s="66"/>
      <c r="Q75" s="66"/>
      <c r="R75" s="66"/>
      <c r="S75" s="66"/>
      <c r="T75" s="66"/>
      <c r="U75" s="66"/>
      <c r="V75" s="66"/>
      <c r="W75" s="66"/>
      <c r="X75" s="66"/>
      <c r="Y75" s="66"/>
      <c r="Z75" s="164"/>
    </row>
    <row r="76" spans="1:26" ht="30" customHeight="1" x14ac:dyDescent="0.15">
      <c r="A76" s="140"/>
      <c r="B76" s="140"/>
      <c r="C76" s="168"/>
      <c r="D76" s="165"/>
      <c r="E76" s="165"/>
      <c r="F76" s="165"/>
      <c r="G76" s="165"/>
      <c r="H76" s="165"/>
      <c r="I76" s="162"/>
      <c r="J76" s="189" t="s">
        <v>246</v>
      </c>
      <c r="K76" s="189"/>
      <c r="L76" s="189"/>
      <c r="M76" s="189"/>
      <c r="N76" s="189"/>
      <c r="O76" s="189"/>
      <c r="P76" s="189"/>
      <c r="Q76" s="189"/>
      <c r="R76" s="189"/>
      <c r="S76" s="189"/>
      <c r="T76" s="189"/>
      <c r="U76" s="189"/>
      <c r="V76" s="189"/>
      <c r="W76" s="189"/>
      <c r="X76" s="189"/>
      <c r="Y76" s="189"/>
      <c r="Z76" s="164"/>
    </row>
    <row r="77" spans="1:26" ht="20.100000000000001" customHeight="1" x14ac:dyDescent="0.15">
      <c r="A77" s="140">
        <f>IFERROR(IF(OR(AND($I63="する",TRIM($I77)=""),AND($I63="しない",NOT(ISBLANK($I77)))),1001,0),3)</f>
        <v>0</v>
      </c>
      <c r="B77" s="140"/>
      <c r="C77" s="159"/>
      <c r="D77" s="160">
        <v>6</v>
      </c>
      <c r="E77" s="135" t="s">
        <v>43</v>
      </c>
      <c r="I77" s="66"/>
      <c r="J77" s="66"/>
      <c r="K77" s="66"/>
      <c r="L77" s="66"/>
      <c r="M77" s="66"/>
      <c r="N77" s="66"/>
      <c r="O77" s="66"/>
      <c r="P77" s="66"/>
      <c r="Q77" s="66"/>
      <c r="R77" s="66"/>
      <c r="S77" s="66"/>
      <c r="T77" s="66"/>
      <c r="U77" s="66"/>
      <c r="V77" s="66"/>
      <c r="W77" s="66"/>
      <c r="X77" s="66"/>
      <c r="Y77" s="66"/>
      <c r="Z77" s="164"/>
    </row>
    <row r="78" spans="1:26" ht="20.100000000000001" customHeight="1" x14ac:dyDescent="0.15">
      <c r="A78" s="140"/>
      <c r="B78" s="140"/>
      <c r="C78" s="168"/>
      <c r="D78" s="165"/>
      <c r="E78" s="165"/>
      <c r="F78" s="165"/>
      <c r="G78" s="165"/>
      <c r="H78" s="165"/>
      <c r="I78" s="162"/>
      <c r="J78" s="178" t="s">
        <v>44</v>
      </c>
      <c r="K78" s="166"/>
      <c r="L78" s="166"/>
      <c r="M78" s="166"/>
      <c r="N78" s="166"/>
      <c r="O78" s="166"/>
      <c r="P78" s="166"/>
      <c r="Q78" s="166"/>
      <c r="R78" s="166"/>
      <c r="S78" s="166"/>
      <c r="T78" s="166"/>
      <c r="U78" s="166"/>
      <c r="V78" s="166"/>
      <c r="W78" s="166"/>
      <c r="X78" s="166"/>
      <c r="Y78" s="166"/>
      <c r="Z78" s="164"/>
    </row>
    <row r="79" spans="1:26" ht="20.100000000000001" customHeight="1" x14ac:dyDescent="0.15">
      <c r="A79" s="140">
        <f>IFERROR(IF(OR(AND($I63="する",OR(TRIM($I79)="", NOT(OR(IFERROR(SEARCH(" ",$I79),0)&gt;0, IFERROR(SEARCH("　",$I79),0)&gt;0)))),AND($I63="しない",NOT(ISBLANK($I79)))),1001,0),3)</f>
        <v>0</v>
      </c>
      <c r="B79" s="140"/>
      <c r="C79" s="159"/>
      <c r="D79" s="160">
        <v>7</v>
      </c>
      <c r="E79" s="135" t="s">
        <v>45</v>
      </c>
      <c r="I79" s="66"/>
      <c r="J79" s="66"/>
      <c r="K79" s="66"/>
      <c r="L79" s="66"/>
      <c r="M79" s="66"/>
      <c r="N79" s="66"/>
      <c r="O79" s="66"/>
      <c r="P79" s="66"/>
      <c r="Q79" s="66"/>
      <c r="R79" s="66"/>
      <c r="S79" s="66"/>
      <c r="T79" s="66"/>
      <c r="U79" s="66"/>
      <c r="V79" s="66"/>
      <c r="W79" s="66"/>
      <c r="X79" s="66"/>
      <c r="Y79" s="66"/>
      <c r="Z79" s="164"/>
    </row>
    <row r="80" spans="1:26" ht="20.100000000000001" customHeight="1" x14ac:dyDescent="0.15">
      <c r="A80" s="140"/>
      <c r="B80" s="140"/>
      <c r="C80" s="168"/>
      <c r="D80" s="165"/>
      <c r="E80" s="190" t="s">
        <v>46</v>
      </c>
      <c r="F80" s="165"/>
      <c r="G80" s="165"/>
      <c r="H80" s="165"/>
      <c r="I80" s="171"/>
      <c r="J80" s="167" t="s">
        <v>29</v>
      </c>
      <c r="K80" s="167"/>
      <c r="L80" s="167"/>
      <c r="M80" s="167"/>
      <c r="N80" s="167"/>
      <c r="O80" s="167"/>
      <c r="P80" s="167"/>
      <c r="Q80" s="167"/>
      <c r="R80" s="167"/>
      <c r="S80" s="167"/>
      <c r="T80" s="167"/>
      <c r="U80" s="167"/>
      <c r="V80" s="167"/>
      <c r="W80" s="167"/>
      <c r="X80" s="167"/>
      <c r="Y80" s="167"/>
      <c r="Z80" s="164"/>
    </row>
    <row r="81" spans="1:27" ht="20.100000000000001" customHeight="1" x14ac:dyDescent="0.15">
      <c r="A81" s="140">
        <f>IFERROR(IF(OR(AND($I63="する",OR(TRIM($I81)="", NOT(OR(IFERROR(SEARCH(" ",$I81),0)&gt;0, IFERROR(SEARCH("　",$I81),0)&gt;0)))),AND($I63="しない",NOT(ISBLANK($I81)))),1001,0),3)</f>
        <v>0</v>
      </c>
      <c r="B81" s="140"/>
      <c r="C81" s="159"/>
      <c r="D81" s="160">
        <v>8</v>
      </c>
      <c r="E81" s="135" t="s">
        <v>45</v>
      </c>
      <c r="I81" s="66"/>
      <c r="J81" s="66"/>
      <c r="K81" s="66"/>
      <c r="L81" s="66"/>
      <c r="M81" s="66"/>
      <c r="N81" s="66"/>
      <c r="O81" s="66"/>
      <c r="P81" s="66"/>
      <c r="Q81" s="66"/>
      <c r="R81" s="66"/>
      <c r="S81" s="66"/>
      <c r="T81" s="66"/>
      <c r="U81" s="66"/>
      <c r="V81" s="66"/>
      <c r="W81" s="66"/>
      <c r="X81" s="66"/>
      <c r="Y81" s="66"/>
      <c r="Z81" s="164"/>
    </row>
    <row r="82" spans="1:27" ht="20.100000000000001" customHeight="1" x14ac:dyDescent="0.15">
      <c r="A82" s="140"/>
      <c r="B82" s="140"/>
      <c r="C82" s="168"/>
      <c r="D82" s="165"/>
      <c r="E82" s="165"/>
      <c r="F82" s="165"/>
      <c r="G82" s="165"/>
      <c r="H82" s="165"/>
      <c r="I82" s="171"/>
      <c r="J82" s="167" t="s">
        <v>31</v>
      </c>
      <c r="K82" s="167"/>
      <c r="L82" s="167"/>
      <c r="M82" s="167"/>
      <c r="N82" s="167"/>
      <c r="O82" s="167"/>
      <c r="P82" s="167"/>
      <c r="Q82" s="167"/>
      <c r="R82" s="167"/>
      <c r="S82" s="167"/>
      <c r="T82" s="167"/>
      <c r="U82" s="167"/>
      <c r="V82" s="167"/>
      <c r="W82" s="167"/>
      <c r="X82" s="167"/>
      <c r="Y82" s="167"/>
      <c r="Z82" s="164"/>
    </row>
    <row r="83" spans="1:27" ht="20.100000000000001" customHeight="1" x14ac:dyDescent="0.15">
      <c r="A83" s="140">
        <f>IFERROR(IF(OR(AND($I63="する",NOT(AND(TRIM($I83)&lt;&gt;"",ISNUMBER(VALUE(SUBSTITUTE($I83,"-",""))),IFERROR(SEARCH("-",$I83),0)&gt;0))), AND($I63="しない",NOT(ISBLANK($I83)))),1001,0),3)</f>
        <v>0</v>
      </c>
      <c r="B83" s="140"/>
      <c r="C83" s="159"/>
      <c r="D83" s="160">
        <v>9</v>
      </c>
      <c r="E83" s="135" t="s">
        <v>32</v>
      </c>
      <c r="I83" s="66"/>
      <c r="J83" s="66"/>
      <c r="K83" s="66"/>
      <c r="L83" s="66"/>
      <c r="M83" s="66"/>
      <c r="O83" s="172" t="s">
        <v>33</v>
      </c>
      <c r="P83" s="1"/>
      <c r="Q83" s="135" t="s">
        <v>34</v>
      </c>
      <c r="Y83" s="166"/>
      <c r="Z83" s="164"/>
    </row>
    <row r="84" spans="1:27" ht="20.100000000000001" customHeight="1" x14ac:dyDescent="0.15">
      <c r="A84" s="140">
        <f>IFERROR(IF(AND($I63="しない",NOT(ISBLANK($P83))),1001,0),3)</f>
        <v>0</v>
      </c>
      <c r="B84" s="140"/>
      <c r="C84" s="168"/>
      <c r="D84" s="165"/>
      <c r="E84" s="165"/>
      <c r="F84" s="165"/>
      <c r="G84" s="165"/>
      <c r="H84" s="165"/>
      <c r="I84" s="162"/>
      <c r="J84" s="167" t="s">
        <v>35</v>
      </c>
      <c r="K84" s="166"/>
      <c r="L84" s="166"/>
      <c r="M84" s="166"/>
      <c r="N84" s="166"/>
      <c r="O84" s="166"/>
      <c r="P84" s="166"/>
      <c r="Q84" s="166"/>
      <c r="R84" s="166"/>
      <c r="S84" s="166"/>
      <c r="T84" s="166"/>
      <c r="U84" s="166"/>
      <c r="V84" s="166"/>
      <c r="W84" s="166"/>
      <c r="X84" s="166"/>
      <c r="Y84" s="166"/>
      <c r="Z84" s="164"/>
    </row>
    <row r="85" spans="1:27" ht="20.100000000000001" customHeight="1" x14ac:dyDescent="0.15">
      <c r="A85" s="140">
        <f>IFERROR(IF(OR(AND($I63="する",NOT(AND(TRIM($I85)&lt;&gt;"",ISNUMBER(VALUE(SUBSTITUTE($I85,"-",""))),IFERROR(SEARCH("-",$I85),0)&gt;0))), AND($I63="しない",NOT(ISBLANK($I85)))),1001,0),3)</f>
        <v>0</v>
      </c>
      <c r="B85" s="140"/>
      <c r="C85" s="159"/>
      <c r="D85" s="160">
        <v>10</v>
      </c>
      <c r="E85" s="135" t="s">
        <v>36</v>
      </c>
      <c r="I85" s="66"/>
      <c r="J85" s="66"/>
      <c r="K85" s="66"/>
      <c r="L85" s="66"/>
      <c r="M85" s="66"/>
      <c r="N85" s="166"/>
      <c r="O85" s="166"/>
      <c r="P85" s="166"/>
      <c r="Q85" s="166"/>
      <c r="R85" s="166"/>
      <c r="S85" s="166"/>
      <c r="T85" s="166"/>
      <c r="U85" s="166"/>
      <c r="V85" s="166"/>
      <c r="W85" s="166"/>
      <c r="X85" s="166"/>
      <c r="Y85" s="166"/>
      <c r="Z85" s="164"/>
    </row>
    <row r="86" spans="1:27" ht="30" customHeight="1" x14ac:dyDescent="0.15">
      <c r="A86" s="140"/>
      <c r="B86" s="140"/>
      <c r="C86" s="168"/>
      <c r="D86" s="165"/>
      <c r="E86" s="165"/>
      <c r="F86" s="165"/>
      <c r="G86" s="165"/>
      <c r="H86" s="165"/>
      <c r="I86" s="162"/>
      <c r="J86" s="173" t="s">
        <v>275</v>
      </c>
      <c r="K86" s="173"/>
      <c r="L86" s="173"/>
      <c r="M86" s="173"/>
      <c r="N86" s="173"/>
      <c r="O86" s="173"/>
      <c r="P86" s="173"/>
      <c r="Q86" s="173"/>
      <c r="R86" s="173"/>
      <c r="S86" s="173"/>
      <c r="T86" s="173"/>
      <c r="U86" s="173"/>
      <c r="V86" s="173"/>
      <c r="W86" s="173"/>
      <c r="X86" s="173"/>
      <c r="Y86" s="173"/>
      <c r="Z86" s="164"/>
    </row>
    <row r="87" spans="1:27" ht="20.100000000000001" customHeight="1" x14ac:dyDescent="0.15">
      <c r="A87" s="140">
        <f>IFERROR(IF(OR(AND($I63="する",NOT(IFERROR(SEARCH("@",$I87),0)&gt;0)),AND($I63="しない",NOT(ISBLANK($I87)))),1001,0),3)</f>
        <v>0</v>
      </c>
      <c r="B87" s="140"/>
      <c r="C87" s="168"/>
      <c r="D87" s="160">
        <v>11</v>
      </c>
      <c r="E87" s="135" t="s">
        <v>37</v>
      </c>
      <c r="I87" s="66"/>
      <c r="J87" s="66"/>
      <c r="K87" s="66"/>
      <c r="L87" s="66"/>
      <c r="M87" s="66"/>
      <c r="N87" s="66"/>
      <c r="O87" s="66"/>
      <c r="P87" s="66"/>
      <c r="Q87" s="67"/>
      <c r="R87" s="66"/>
      <c r="S87" s="66"/>
      <c r="T87" s="66"/>
      <c r="U87" s="66"/>
      <c r="V87" s="66"/>
      <c r="W87" s="66"/>
      <c r="X87" s="66"/>
      <c r="Y87" s="66"/>
      <c r="Z87" s="164"/>
    </row>
    <row r="88" spans="1:27" ht="20.100000000000001" customHeight="1" x14ac:dyDescent="0.15">
      <c r="A88" s="140"/>
      <c r="B88" s="140"/>
      <c r="C88" s="168"/>
      <c r="D88" s="160"/>
      <c r="I88" s="162"/>
      <c r="J88" s="174" t="s">
        <v>78</v>
      </c>
      <c r="K88" s="191"/>
      <c r="L88" s="166"/>
      <c r="M88" s="166"/>
      <c r="N88" s="166"/>
      <c r="O88" s="166"/>
      <c r="P88" s="166"/>
      <c r="Q88" s="192"/>
      <c r="R88" s="166"/>
      <c r="S88" s="166"/>
      <c r="T88" s="166"/>
      <c r="U88" s="166"/>
      <c r="V88" s="166"/>
      <c r="W88" s="166"/>
      <c r="X88" s="166"/>
      <c r="Y88" s="166"/>
      <c r="Z88" s="165"/>
      <c r="AA88" s="177"/>
    </row>
    <row r="89" spans="1:27" ht="20.100000000000001" customHeight="1" x14ac:dyDescent="0.15">
      <c r="A89" s="140"/>
      <c r="B89" s="140"/>
      <c r="C89" s="180"/>
      <c r="D89" s="181"/>
      <c r="E89" s="181"/>
      <c r="F89" s="181"/>
      <c r="G89" s="181"/>
      <c r="H89" s="181"/>
      <c r="I89" s="193"/>
      <c r="J89" s="194"/>
      <c r="K89" s="195"/>
      <c r="L89" s="194"/>
      <c r="M89" s="194"/>
      <c r="N89" s="194"/>
      <c r="O89" s="194"/>
      <c r="P89" s="194"/>
      <c r="Q89" s="196"/>
      <c r="R89" s="194"/>
      <c r="S89" s="194"/>
      <c r="T89" s="194"/>
      <c r="U89" s="194"/>
      <c r="V89" s="194"/>
      <c r="W89" s="194"/>
      <c r="X89" s="194"/>
      <c r="Y89" s="194"/>
      <c r="Z89" s="181"/>
      <c r="AA89" s="177"/>
    </row>
    <row r="90" spans="1:27" ht="20.100000000000001" customHeight="1" x14ac:dyDescent="0.15">
      <c r="A90" s="140"/>
      <c r="B90" s="140"/>
      <c r="C90" s="165"/>
      <c r="D90" s="165"/>
      <c r="E90" s="165"/>
      <c r="F90" s="165"/>
      <c r="G90" s="165"/>
      <c r="H90" s="165"/>
      <c r="I90" s="185"/>
      <c r="J90" s="165"/>
      <c r="K90" s="197"/>
      <c r="L90" s="165"/>
      <c r="M90" s="165"/>
      <c r="N90" s="165"/>
      <c r="O90" s="165"/>
      <c r="P90" s="165"/>
      <c r="Q90" s="165"/>
      <c r="R90" s="165"/>
      <c r="S90" s="165"/>
      <c r="T90" s="165"/>
      <c r="U90" s="165"/>
      <c r="V90" s="165"/>
      <c r="W90" s="165"/>
      <c r="X90" s="165"/>
      <c r="Y90" s="165"/>
      <c r="Z90" s="165"/>
    </row>
    <row r="91" spans="1:27" ht="15.75" hidden="1" customHeight="1" x14ac:dyDescent="0.15">
      <c r="A91" s="140"/>
      <c r="B91" s="140"/>
      <c r="C91" s="165"/>
      <c r="D91" s="165"/>
      <c r="E91" s="165"/>
      <c r="F91" s="165"/>
      <c r="G91" s="165"/>
      <c r="H91" s="165"/>
      <c r="I91" s="185"/>
      <c r="J91" s="165"/>
      <c r="K91" s="197"/>
      <c r="L91" s="165"/>
      <c r="M91" s="165"/>
      <c r="N91" s="165"/>
      <c r="O91" s="165"/>
      <c r="P91" s="165"/>
      <c r="Q91" s="165"/>
      <c r="R91" s="165"/>
      <c r="S91" s="165"/>
      <c r="T91" s="165"/>
      <c r="U91" s="165"/>
      <c r="V91" s="165"/>
      <c r="W91" s="165"/>
      <c r="X91" s="165"/>
      <c r="Y91" s="165"/>
      <c r="Z91" s="165"/>
    </row>
    <row r="92" spans="1:27" ht="15.75" hidden="1" customHeight="1" x14ac:dyDescent="0.15">
      <c r="A92" s="140"/>
      <c r="B92" s="140"/>
      <c r="C92" s="165"/>
      <c r="D92" s="165"/>
      <c r="E92" s="165"/>
      <c r="F92" s="165"/>
      <c r="G92" s="165"/>
      <c r="H92" s="165"/>
      <c r="I92" s="185"/>
      <c r="J92" s="165"/>
      <c r="K92" s="197"/>
      <c r="L92" s="165"/>
      <c r="M92" s="165"/>
      <c r="N92" s="165"/>
      <c r="O92" s="165"/>
      <c r="P92" s="165"/>
      <c r="Q92" s="165"/>
      <c r="R92" s="165"/>
      <c r="S92" s="165"/>
      <c r="T92" s="165"/>
      <c r="U92" s="165"/>
      <c r="V92" s="165"/>
      <c r="W92" s="165"/>
      <c r="X92" s="165"/>
      <c r="Y92" s="165"/>
      <c r="Z92" s="165"/>
    </row>
    <row r="93" spans="1:27" ht="15.75" hidden="1" customHeight="1" x14ac:dyDescent="0.15">
      <c r="A93" s="140"/>
      <c r="B93" s="140"/>
      <c r="C93" s="165"/>
      <c r="D93" s="165"/>
      <c r="E93" s="165"/>
      <c r="F93" s="165"/>
      <c r="G93" s="165"/>
      <c r="H93" s="165"/>
      <c r="I93" s="185"/>
      <c r="J93" s="165"/>
      <c r="K93" s="197"/>
      <c r="L93" s="165"/>
      <c r="M93" s="165"/>
      <c r="N93" s="165"/>
      <c r="O93" s="165"/>
      <c r="P93" s="165"/>
      <c r="Q93" s="165"/>
      <c r="R93" s="165"/>
      <c r="S93" s="165"/>
      <c r="T93" s="165"/>
      <c r="U93" s="165"/>
      <c r="V93" s="165"/>
      <c r="W93" s="165"/>
      <c r="X93" s="165"/>
      <c r="Y93" s="165"/>
      <c r="Z93" s="165"/>
    </row>
    <row r="94" spans="1:27" ht="15.75" hidden="1" customHeight="1" x14ac:dyDescent="0.15">
      <c r="A94" s="140"/>
      <c r="B94" s="140"/>
      <c r="C94" s="165"/>
      <c r="D94" s="165"/>
      <c r="E94" s="165"/>
      <c r="F94" s="165"/>
      <c r="G94" s="165"/>
      <c r="H94" s="165"/>
      <c r="I94" s="185"/>
      <c r="J94" s="165"/>
      <c r="K94" s="197"/>
      <c r="L94" s="165"/>
      <c r="M94" s="165"/>
      <c r="N94" s="165"/>
      <c r="O94" s="165"/>
      <c r="P94" s="165"/>
      <c r="Q94" s="165"/>
      <c r="R94" s="165"/>
      <c r="S94" s="165"/>
      <c r="T94" s="165"/>
      <c r="U94" s="165"/>
      <c r="V94" s="165"/>
      <c r="W94" s="165"/>
      <c r="X94" s="165"/>
      <c r="Y94" s="165"/>
      <c r="Z94" s="165"/>
    </row>
    <row r="95" spans="1:27" ht="15.75" hidden="1" customHeight="1" x14ac:dyDescent="0.15">
      <c r="A95" s="140"/>
      <c r="B95" s="140"/>
      <c r="C95" s="165"/>
      <c r="D95" s="165"/>
      <c r="E95" s="165"/>
      <c r="F95" s="165"/>
      <c r="G95" s="165"/>
      <c r="H95" s="165"/>
      <c r="I95" s="185"/>
      <c r="J95" s="165"/>
      <c r="K95" s="197"/>
      <c r="L95" s="165"/>
      <c r="M95" s="165"/>
      <c r="N95" s="165"/>
      <c r="O95" s="165"/>
      <c r="P95" s="165"/>
      <c r="Q95" s="165"/>
      <c r="R95" s="165"/>
      <c r="S95" s="165"/>
      <c r="T95" s="165"/>
      <c r="U95" s="165"/>
      <c r="V95" s="165"/>
      <c r="W95" s="165"/>
      <c r="X95" s="165"/>
      <c r="Y95" s="165"/>
      <c r="Z95" s="165"/>
    </row>
    <row r="96" spans="1:27" ht="15.75" hidden="1" customHeight="1" x14ac:dyDescent="0.15">
      <c r="A96" s="140"/>
      <c r="B96" s="140"/>
      <c r="C96" s="165"/>
      <c r="D96" s="165"/>
      <c r="E96" s="165"/>
      <c r="F96" s="165"/>
      <c r="G96" s="165"/>
      <c r="H96" s="165"/>
      <c r="I96" s="185"/>
      <c r="J96" s="165"/>
      <c r="K96" s="197"/>
      <c r="L96" s="165"/>
      <c r="M96" s="165"/>
      <c r="N96" s="165"/>
      <c r="O96" s="165"/>
      <c r="P96" s="165"/>
      <c r="Q96" s="165"/>
      <c r="R96" s="165"/>
      <c r="S96" s="165"/>
      <c r="T96" s="165"/>
      <c r="U96" s="165"/>
      <c r="V96" s="165"/>
      <c r="W96" s="165"/>
      <c r="X96" s="165"/>
      <c r="Y96" s="165"/>
      <c r="Z96" s="165"/>
    </row>
    <row r="97" spans="1:26" ht="15.75" hidden="1" customHeight="1" x14ac:dyDescent="0.15">
      <c r="A97" s="140"/>
      <c r="B97" s="140"/>
      <c r="C97" s="165"/>
      <c r="D97" s="165"/>
      <c r="E97" s="165"/>
      <c r="F97" s="165"/>
      <c r="G97" s="165"/>
      <c r="H97" s="165"/>
      <c r="I97" s="185"/>
      <c r="J97" s="165"/>
      <c r="K97" s="197"/>
      <c r="L97" s="165"/>
      <c r="M97" s="165"/>
      <c r="N97" s="165"/>
      <c r="O97" s="165"/>
      <c r="P97" s="165"/>
      <c r="Q97" s="165"/>
      <c r="R97" s="165"/>
      <c r="S97" s="165"/>
      <c r="T97" s="165"/>
      <c r="U97" s="165"/>
      <c r="V97" s="165"/>
      <c r="W97" s="165"/>
      <c r="X97" s="165"/>
      <c r="Y97" s="165"/>
      <c r="Z97" s="165"/>
    </row>
    <row r="98" spans="1:26" ht="15.75" hidden="1" customHeight="1" x14ac:dyDescent="0.15">
      <c r="A98" s="140"/>
      <c r="B98" s="140"/>
      <c r="C98" s="165"/>
      <c r="D98" s="165"/>
      <c r="E98" s="165"/>
      <c r="F98" s="165"/>
      <c r="G98" s="165"/>
      <c r="H98" s="165"/>
      <c r="I98" s="185"/>
      <c r="J98" s="165"/>
      <c r="K98" s="197"/>
      <c r="L98" s="165"/>
      <c r="M98" s="165"/>
      <c r="N98" s="165"/>
      <c r="O98" s="165"/>
      <c r="P98" s="165"/>
      <c r="Q98" s="165"/>
      <c r="R98" s="165"/>
      <c r="S98" s="165"/>
      <c r="T98" s="165"/>
      <c r="U98" s="165"/>
      <c r="V98" s="165"/>
      <c r="W98" s="165"/>
      <c r="X98" s="165"/>
      <c r="Y98" s="165"/>
      <c r="Z98" s="165"/>
    </row>
    <row r="99" spans="1:26" ht="15.75" hidden="1" customHeight="1" x14ac:dyDescent="0.15">
      <c r="A99" s="140"/>
      <c r="B99" s="140"/>
      <c r="C99" s="165"/>
      <c r="D99" s="165"/>
      <c r="E99" s="165"/>
      <c r="F99" s="165"/>
      <c r="G99" s="165"/>
      <c r="H99" s="165"/>
      <c r="I99" s="185"/>
      <c r="J99" s="165"/>
      <c r="K99" s="197"/>
      <c r="L99" s="165"/>
      <c r="M99" s="165"/>
      <c r="N99" s="165"/>
      <c r="O99" s="165"/>
      <c r="P99" s="165"/>
      <c r="Q99" s="165"/>
      <c r="R99" s="165"/>
      <c r="S99" s="165"/>
      <c r="T99" s="165"/>
      <c r="U99" s="165"/>
      <c r="V99" s="165"/>
      <c r="W99" s="165"/>
      <c r="X99" s="165"/>
      <c r="Y99" s="165"/>
      <c r="Z99" s="165"/>
    </row>
    <row r="100" spans="1:26" ht="15.75" hidden="1" customHeight="1" x14ac:dyDescent="0.15">
      <c r="A100" s="140"/>
      <c r="B100" s="140"/>
      <c r="C100" s="165"/>
      <c r="D100" s="165"/>
      <c r="E100" s="165"/>
      <c r="F100" s="165"/>
      <c r="G100" s="165"/>
      <c r="H100" s="165"/>
      <c r="I100" s="185"/>
      <c r="J100" s="165"/>
      <c r="K100" s="197"/>
      <c r="L100" s="165"/>
      <c r="M100" s="165"/>
      <c r="N100" s="165"/>
      <c r="O100" s="165"/>
      <c r="P100" s="165"/>
      <c r="Q100" s="165"/>
      <c r="R100" s="165"/>
      <c r="S100" s="165"/>
      <c r="T100" s="165"/>
      <c r="U100" s="165"/>
      <c r="V100" s="165"/>
      <c r="W100" s="165"/>
      <c r="X100" s="165"/>
      <c r="Y100" s="165"/>
      <c r="Z100" s="165"/>
    </row>
    <row r="101" spans="1:26" ht="15.75" hidden="1" customHeight="1" x14ac:dyDescent="0.15">
      <c r="A101" s="140"/>
      <c r="B101" s="140"/>
      <c r="C101" s="165"/>
      <c r="D101" s="165"/>
      <c r="E101" s="165"/>
      <c r="F101" s="165"/>
      <c r="G101" s="165"/>
      <c r="H101" s="165"/>
      <c r="I101" s="185"/>
      <c r="J101" s="165"/>
      <c r="K101" s="197"/>
      <c r="L101" s="165"/>
      <c r="M101" s="165"/>
      <c r="N101" s="165"/>
      <c r="O101" s="165"/>
      <c r="P101" s="165"/>
      <c r="Q101" s="165"/>
      <c r="R101" s="165"/>
      <c r="S101" s="165"/>
      <c r="T101" s="165"/>
      <c r="U101" s="165"/>
      <c r="V101" s="165"/>
      <c r="W101" s="165"/>
      <c r="X101" s="165"/>
      <c r="Y101" s="165"/>
      <c r="Z101" s="165"/>
    </row>
    <row r="102" spans="1:26" ht="15.75" hidden="1" customHeight="1" x14ac:dyDescent="0.15">
      <c r="A102" s="140"/>
      <c r="B102" s="140"/>
      <c r="C102" s="165"/>
      <c r="D102" s="165"/>
      <c r="E102" s="165"/>
      <c r="F102" s="165"/>
      <c r="G102" s="165"/>
      <c r="H102" s="165"/>
      <c r="I102" s="185"/>
      <c r="J102" s="165"/>
      <c r="K102" s="197"/>
      <c r="L102" s="165"/>
      <c r="M102" s="165"/>
      <c r="N102" s="165"/>
      <c r="O102" s="165"/>
      <c r="P102" s="165"/>
      <c r="Q102" s="165"/>
      <c r="R102" s="165"/>
      <c r="S102" s="165"/>
      <c r="T102" s="165"/>
      <c r="U102" s="165"/>
      <c r="V102" s="165"/>
      <c r="W102" s="165"/>
      <c r="X102" s="165"/>
      <c r="Y102" s="165"/>
      <c r="Z102" s="165"/>
    </row>
    <row r="103" spans="1:26" ht="15.75" hidden="1" customHeight="1" x14ac:dyDescent="0.15">
      <c r="A103" s="140"/>
      <c r="B103" s="140"/>
      <c r="C103" s="165"/>
      <c r="D103" s="165"/>
      <c r="E103" s="165"/>
      <c r="F103" s="165"/>
      <c r="G103" s="165"/>
      <c r="H103" s="165"/>
      <c r="I103" s="185"/>
      <c r="J103" s="165"/>
      <c r="K103" s="197"/>
      <c r="L103" s="165"/>
      <c r="M103" s="165"/>
      <c r="N103" s="165"/>
      <c r="O103" s="165"/>
      <c r="P103" s="165"/>
      <c r="Q103" s="165"/>
      <c r="R103" s="165"/>
      <c r="S103" s="165"/>
      <c r="T103" s="165"/>
      <c r="U103" s="165"/>
      <c r="V103" s="165"/>
      <c r="W103" s="165"/>
      <c r="X103" s="165"/>
      <c r="Y103" s="165"/>
      <c r="Z103" s="165"/>
    </row>
    <row r="104" spans="1:26" ht="15.75" hidden="1" customHeight="1" x14ac:dyDescent="0.15">
      <c r="A104" s="140"/>
      <c r="B104" s="140"/>
      <c r="C104" s="165"/>
      <c r="D104" s="165"/>
      <c r="E104" s="165"/>
      <c r="F104" s="165"/>
      <c r="G104" s="165"/>
      <c r="H104" s="165"/>
      <c r="I104" s="185"/>
      <c r="J104" s="165"/>
      <c r="K104" s="197"/>
      <c r="L104" s="165"/>
      <c r="M104" s="165"/>
      <c r="N104" s="165"/>
      <c r="O104" s="165"/>
      <c r="P104" s="165"/>
      <c r="Q104" s="165"/>
      <c r="R104" s="165"/>
      <c r="S104" s="165"/>
      <c r="T104" s="165"/>
      <c r="U104" s="165"/>
      <c r="V104" s="165"/>
      <c r="W104" s="165"/>
      <c r="X104" s="165"/>
      <c r="Y104" s="165"/>
      <c r="Z104" s="165"/>
    </row>
    <row r="105" spans="1:26" ht="15.75" hidden="1" customHeight="1" x14ac:dyDescent="0.15">
      <c r="A105" s="140"/>
      <c r="B105" s="140"/>
      <c r="C105" s="165"/>
      <c r="D105" s="165"/>
      <c r="E105" s="165"/>
      <c r="F105" s="165"/>
      <c r="G105" s="165"/>
      <c r="H105" s="165"/>
      <c r="I105" s="185"/>
      <c r="J105" s="165"/>
      <c r="K105" s="197"/>
      <c r="L105" s="165"/>
      <c r="M105" s="165"/>
      <c r="N105" s="165"/>
      <c r="O105" s="165"/>
      <c r="P105" s="165"/>
      <c r="Q105" s="165"/>
      <c r="R105" s="165"/>
      <c r="S105" s="165"/>
      <c r="T105" s="165"/>
      <c r="U105" s="165"/>
      <c r="V105" s="165"/>
      <c r="W105" s="165"/>
      <c r="X105" s="165"/>
      <c r="Y105" s="165"/>
      <c r="Z105" s="165"/>
    </row>
    <row r="106" spans="1:26" ht="15.75" hidden="1" customHeight="1" x14ac:dyDescent="0.15">
      <c r="A106" s="140"/>
      <c r="B106" s="140"/>
      <c r="C106" s="165"/>
      <c r="D106" s="165"/>
      <c r="E106" s="165"/>
      <c r="F106" s="165"/>
      <c r="G106" s="165"/>
      <c r="H106" s="165"/>
      <c r="I106" s="185"/>
      <c r="J106" s="165"/>
      <c r="K106" s="197"/>
      <c r="L106" s="165"/>
      <c r="M106" s="165"/>
      <c r="N106" s="165"/>
      <c r="O106" s="165"/>
      <c r="P106" s="165"/>
      <c r="Q106" s="165"/>
      <c r="R106" s="165"/>
      <c r="S106" s="165"/>
      <c r="T106" s="165"/>
      <c r="U106" s="165"/>
      <c r="V106" s="165"/>
      <c r="W106" s="165"/>
      <c r="X106" s="165"/>
      <c r="Y106" s="165"/>
      <c r="Z106" s="165"/>
    </row>
    <row r="107" spans="1:26" ht="15.75" hidden="1" customHeight="1" x14ac:dyDescent="0.15">
      <c r="A107" s="140"/>
      <c r="B107" s="140"/>
      <c r="C107" s="165"/>
      <c r="D107" s="165"/>
      <c r="E107" s="165"/>
      <c r="F107" s="165"/>
      <c r="G107" s="165"/>
      <c r="H107" s="165"/>
      <c r="I107" s="185"/>
      <c r="J107" s="165"/>
      <c r="K107" s="197"/>
      <c r="L107" s="165"/>
      <c r="M107" s="165"/>
      <c r="N107" s="165"/>
      <c r="O107" s="165"/>
      <c r="P107" s="165"/>
      <c r="Q107" s="165"/>
      <c r="R107" s="165"/>
      <c r="S107" s="165"/>
      <c r="T107" s="165"/>
      <c r="U107" s="165"/>
      <c r="V107" s="165"/>
      <c r="W107" s="165"/>
      <c r="X107" s="165"/>
      <c r="Y107" s="165"/>
      <c r="Z107" s="165"/>
    </row>
    <row r="108" spans="1:26" ht="20.100000000000001" customHeight="1" x14ac:dyDescent="0.15">
      <c r="A108" s="140"/>
      <c r="B108" s="140"/>
      <c r="C108" s="165"/>
      <c r="D108" s="165"/>
      <c r="E108" s="165"/>
      <c r="F108" s="165"/>
      <c r="G108" s="165"/>
      <c r="H108" s="165"/>
      <c r="I108" s="185"/>
      <c r="J108" s="165"/>
      <c r="K108" s="197"/>
      <c r="L108" s="165"/>
      <c r="M108" s="165"/>
      <c r="N108" s="165"/>
      <c r="O108" s="165"/>
      <c r="P108" s="165"/>
      <c r="Q108" s="165"/>
      <c r="R108" s="165"/>
      <c r="S108" s="165"/>
      <c r="T108" s="165"/>
      <c r="U108" s="165"/>
      <c r="V108" s="165"/>
      <c r="W108" s="165"/>
      <c r="X108" s="165"/>
      <c r="Y108" s="165"/>
      <c r="Z108" s="165"/>
    </row>
    <row r="109" spans="1:26" ht="20.100000000000001" customHeight="1" x14ac:dyDescent="0.15">
      <c r="A109" s="140"/>
      <c r="B109" s="140"/>
      <c r="C109" s="152" t="s">
        <v>47</v>
      </c>
      <c r="D109" s="153"/>
      <c r="E109" s="153"/>
      <c r="F109" s="153"/>
      <c r="G109" s="153"/>
      <c r="H109" s="154"/>
      <c r="Q109" s="198"/>
    </row>
    <row r="110" spans="1:26" ht="15" customHeight="1" x14ac:dyDescent="0.15">
      <c r="A110" s="140"/>
      <c r="B110" s="140"/>
      <c r="C110" s="199"/>
      <c r="D110" s="200"/>
      <c r="E110" s="200"/>
      <c r="F110" s="200"/>
      <c r="G110" s="200"/>
      <c r="H110" s="200"/>
      <c r="I110" s="201"/>
      <c r="J110" s="157"/>
      <c r="K110" s="201"/>
      <c r="L110" s="157"/>
      <c r="M110" s="157"/>
      <c r="N110" s="157"/>
      <c r="O110" s="157"/>
      <c r="P110" s="157"/>
      <c r="Q110" s="202"/>
      <c r="R110" s="157"/>
      <c r="S110" s="157"/>
      <c r="T110" s="157"/>
      <c r="U110" s="157"/>
      <c r="V110" s="157"/>
      <c r="W110" s="157"/>
      <c r="X110" s="157"/>
      <c r="Y110" s="157"/>
      <c r="Z110" s="158"/>
    </row>
    <row r="111" spans="1:26" ht="30" customHeight="1" x14ac:dyDescent="0.15">
      <c r="A111" s="140"/>
      <c r="B111" s="140"/>
      <c r="C111" s="199"/>
      <c r="D111" s="203" t="s">
        <v>73</v>
      </c>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164"/>
    </row>
    <row r="112" spans="1:26" ht="20.100000000000001" customHeight="1" x14ac:dyDescent="0.15">
      <c r="A112" s="140"/>
      <c r="B112" s="140"/>
      <c r="C112" s="159"/>
      <c r="D112" s="160">
        <v>1</v>
      </c>
      <c r="E112" s="135" t="s">
        <v>48</v>
      </c>
      <c r="I112" s="66"/>
      <c r="J112" s="66"/>
      <c r="K112" s="66"/>
      <c r="L112" s="66"/>
      <c r="M112" s="66"/>
      <c r="N112" s="66"/>
      <c r="O112" s="66"/>
      <c r="P112" s="66"/>
      <c r="Q112" s="68"/>
      <c r="R112" s="66"/>
      <c r="S112" s="66"/>
      <c r="T112" s="66"/>
      <c r="U112" s="66"/>
      <c r="V112" s="66"/>
      <c r="W112" s="66"/>
      <c r="X112" s="66"/>
      <c r="Y112" s="66"/>
      <c r="Z112" s="164"/>
    </row>
    <row r="113" spans="1:26" ht="20.100000000000001" customHeight="1" x14ac:dyDescent="0.15">
      <c r="A113" s="140"/>
      <c r="B113" s="140"/>
      <c r="C113" s="159"/>
      <c r="D113" s="160"/>
      <c r="E113" s="165"/>
      <c r="F113" s="165"/>
      <c r="G113" s="165"/>
      <c r="H113" s="165"/>
      <c r="I113" s="171"/>
      <c r="J113" s="167" t="s">
        <v>49</v>
      </c>
      <c r="K113" s="191"/>
      <c r="L113" s="166"/>
      <c r="M113" s="166"/>
      <c r="N113" s="166"/>
      <c r="O113" s="166"/>
      <c r="P113" s="166"/>
      <c r="Q113" s="204"/>
      <c r="R113" s="166"/>
      <c r="S113" s="166"/>
      <c r="T113" s="166"/>
      <c r="U113" s="166"/>
      <c r="V113" s="166"/>
      <c r="W113" s="166"/>
      <c r="X113" s="166"/>
      <c r="Y113" s="166"/>
      <c r="Z113" s="164"/>
    </row>
    <row r="114" spans="1:26" ht="20.100000000000001" customHeight="1" x14ac:dyDescent="0.15">
      <c r="A114" s="140">
        <f>IFERROR(IF(AND(TRIM($I114)&lt;&gt;"", NOT(OR(IFERROR(SEARCH(" ",$I114),0)&gt;0, IFERROR(SEARCH("　",$I114),0)&gt;0))),1001,0),3)</f>
        <v>0</v>
      </c>
      <c r="B114" s="140"/>
      <c r="C114" s="159"/>
      <c r="D114" s="160">
        <f>D112+1</f>
        <v>2</v>
      </c>
      <c r="E114" s="135" t="s">
        <v>50</v>
      </c>
      <c r="I114" s="66"/>
      <c r="J114" s="66"/>
      <c r="K114" s="66"/>
      <c r="L114" s="66"/>
      <c r="M114" s="66"/>
      <c r="N114" s="66"/>
      <c r="O114" s="66"/>
      <c r="P114" s="66"/>
      <c r="Q114" s="66"/>
      <c r="R114" s="66"/>
      <c r="S114" s="66"/>
      <c r="T114" s="66"/>
      <c r="U114" s="66"/>
      <c r="V114" s="66"/>
      <c r="W114" s="66"/>
      <c r="X114" s="66"/>
      <c r="Y114" s="66"/>
      <c r="Z114" s="164"/>
    </row>
    <row r="115" spans="1:26" ht="20.100000000000001" customHeight="1" x14ac:dyDescent="0.15">
      <c r="A115" s="140"/>
      <c r="B115" s="140"/>
      <c r="C115" s="159"/>
      <c r="D115" s="160"/>
      <c r="E115" s="165"/>
      <c r="F115" s="165"/>
      <c r="G115" s="165"/>
      <c r="H115" s="165"/>
      <c r="I115" s="171"/>
      <c r="J115" s="167" t="s">
        <v>29</v>
      </c>
      <c r="K115" s="167"/>
      <c r="L115" s="167"/>
      <c r="M115" s="167"/>
      <c r="N115" s="167"/>
      <c r="O115" s="167"/>
      <c r="P115" s="167"/>
      <c r="Q115" s="167"/>
      <c r="R115" s="167"/>
      <c r="S115" s="167"/>
      <c r="T115" s="167"/>
      <c r="U115" s="167"/>
      <c r="V115" s="167"/>
      <c r="W115" s="167"/>
      <c r="X115" s="167"/>
      <c r="Y115" s="167"/>
      <c r="Z115" s="164"/>
    </row>
    <row r="116" spans="1:26" ht="20.100000000000001" customHeight="1" x14ac:dyDescent="0.15">
      <c r="A116" s="140">
        <f>IFERROR(IF(AND(TRIM($I116)&lt;&gt;"", NOT(OR(IFERROR(SEARCH(" ",$I116),0)&gt;0, IFERROR(SEARCH("　",$I116),0)&gt;0))),1001,0),3)</f>
        <v>0</v>
      </c>
      <c r="B116" s="140"/>
      <c r="C116" s="159"/>
      <c r="D116" s="160">
        <f>D114+1</f>
        <v>3</v>
      </c>
      <c r="E116" s="135" t="s">
        <v>51</v>
      </c>
      <c r="I116" s="66"/>
      <c r="J116" s="66"/>
      <c r="K116" s="66"/>
      <c r="L116" s="66"/>
      <c r="M116" s="66"/>
      <c r="N116" s="66"/>
      <c r="O116" s="66"/>
      <c r="P116" s="66"/>
      <c r="Q116" s="66"/>
      <c r="R116" s="66"/>
      <c r="S116" s="66"/>
      <c r="T116" s="66"/>
      <c r="U116" s="66"/>
      <c r="V116" s="66"/>
      <c r="W116" s="66"/>
      <c r="X116" s="66"/>
      <c r="Y116" s="66"/>
      <c r="Z116" s="164"/>
    </row>
    <row r="117" spans="1:26" ht="20.100000000000001" customHeight="1" x14ac:dyDescent="0.15">
      <c r="A117" s="140"/>
      <c r="B117" s="140"/>
      <c r="C117" s="159"/>
      <c r="D117" s="165"/>
      <c r="E117" s="165"/>
      <c r="F117" s="165"/>
      <c r="G117" s="165"/>
      <c r="H117" s="165"/>
      <c r="I117" s="171"/>
      <c r="J117" s="167" t="s">
        <v>31</v>
      </c>
      <c r="K117" s="167"/>
      <c r="L117" s="167"/>
      <c r="M117" s="167"/>
      <c r="N117" s="167"/>
      <c r="O117" s="167"/>
      <c r="P117" s="167"/>
      <c r="Q117" s="167"/>
      <c r="R117" s="167"/>
      <c r="S117" s="167"/>
      <c r="T117" s="167"/>
      <c r="U117" s="167"/>
      <c r="V117" s="167"/>
      <c r="W117" s="167"/>
      <c r="X117" s="167"/>
      <c r="Y117" s="167"/>
      <c r="Z117" s="164"/>
    </row>
    <row r="118" spans="1:26" ht="20.100000000000001" customHeight="1" x14ac:dyDescent="0.15">
      <c r="A118" s="140"/>
      <c r="B118" s="140"/>
      <c r="C118" s="159"/>
      <c r="D118" s="160">
        <f>D116+1</f>
        <v>4</v>
      </c>
      <c r="E118" s="135" t="s">
        <v>21</v>
      </c>
      <c r="I118" s="69"/>
      <c r="J118" s="70"/>
      <c r="K118" s="70"/>
      <c r="L118" s="70"/>
      <c r="M118" s="70"/>
      <c r="N118" s="165"/>
      <c r="O118" s="165"/>
      <c r="P118" s="165"/>
      <c r="Q118" s="165"/>
      <c r="R118" s="165"/>
      <c r="S118" s="165"/>
      <c r="T118" s="165"/>
      <c r="U118" s="165"/>
      <c r="V118" s="165"/>
      <c r="W118" s="165"/>
      <c r="X118" s="165"/>
      <c r="Y118" s="165"/>
      <c r="Z118" s="164"/>
    </row>
    <row r="119" spans="1:26" ht="20.100000000000001" customHeight="1" x14ac:dyDescent="0.15">
      <c r="A119" s="140"/>
      <c r="B119" s="140"/>
      <c r="C119" s="159"/>
      <c r="D119" s="160"/>
      <c r="E119" s="165"/>
      <c r="F119" s="165"/>
      <c r="G119" s="165"/>
      <c r="H119" s="165"/>
      <c r="I119" s="162"/>
      <c r="J119" s="167" t="s">
        <v>81</v>
      </c>
      <c r="K119" s="166"/>
      <c r="L119" s="166"/>
      <c r="M119" s="166"/>
      <c r="N119" s="166"/>
      <c r="O119" s="166"/>
      <c r="P119" s="166"/>
      <c r="Q119" s="166"/>
      <c r="R119" s="166"/>
      <c r="S119" s="166"/>
      <c r="T119" s="166"/>
      <c r="U119" s="166"/>
      <c r="V119" s="166"/>
      <c r="W119" s="166"/>
      <c r="X119" s="166"/>
      <c r="Y119" s="166"/>
      <c r="Z119" s="164"/>
    </row>
    <row r="120" spans="1:26" ht="20.100000000000001" customHeight="1" x14ac:dyDescent="0.15">
      <c r="A120" s="140">
        <f>IFERROR(IF(AND(TRIM($I120)&lt;&gt;"", AND(OR(ISERROR(FIND("@"&amp;LEFT($I120,3)&amp;"@", 都道府県3))=FALSE, ISERROR(FIND("@"&amp;LEFT($I120,4)&amp;"@",都道府県4))=FALSE))=FALSE),1001,0),3)</f>
        <v>0</v>
      </c>
      <c r="B120" s="140"/>
      <c r="C120" s="159"/>
      <c r="D120" s="160">
        <f>D118+1</f>
        <v>5</v>
      </c>
      <c r="E120" s="135" t="s">
        <v>22</v>
      </c>
      <c r="I120" s="64"/>
      <c r="J120" s="64"/>
      <c r="K120" s="64"/>
      <c r="L120" s="64"/>
      <c r="M120" s="64"/>
      <c r="N120" s="64"/>
      <c r="O120" s="64"/>
      <c r="P120" s="64"/>
      <c r="Q120" s="65"/>
      <c r="R120" s="64"/>
      <c r="S120" s="64"/>
      <c r="T120" s="64"/>
      <c r="U120" s="64"/>
      <c r="V120" s="64"/>
      <c r="W120" s="64"/>
      <c r="X120" s="64"/>
      <c r="Y120" s="64"/>
      <c r="Z120" s="164"/>
    </row>
    <row r="121" spans="1:26" ht="20.100000000000001" customHeight="1" x14ac:dyDescent="0.15">
      <c r="A121" s="140"/>
      <c r="B121" s="140"/>
      <c r="C121" s="159"/>
      <c r="D121" s="160"/>
      <c r="E121" s="165"/>
      <c r="F121" s="165"/>
      <c r="G121" s="165"/>
      <c r="H121" s="165"/>
      <c r="I121" s="162"/>
      <c r="J121" s="167" t="s">
        <v>52</v>
      </c>
      <c r="K121" s="166"/>
      <c r="L121" s="166"/>
      <c r="M121" s="166"/>
      <c r="N121" s="166"/>
      <c r="O121" s="166"/>
      <c r="P121" s="166"/>
      <c r="Q121" s="166"/>
      <c r="R121" s="166"/>
      <c r="S121" s="166"/>
      <c r="T121" s="166"/>
      <c r="U121" s="166"/>
      <c r="V121" s="166"/>
      <c r="W121" s="166"/>
      <c r="X121" s="166"/>
      <c r="Y121" s="166"/>
      <c r="Z121" s="164"/>
    </row>
    <row r="122" spans="1:26" ht="20.100000000000001" customHeight="1" x14ac:dyDescent="0.15">
      <c r="A122" s="140">
        <f>IFERROR(IF(AND(TRIM($I122)&lt;&gt;"", NOT(AND(ISNUMBER(VALUE(SUBSTITUTE($I122,"-",""))), IFERROR(SEARCH("-",$I122),0)&gt;0))),1001,0),3)</f>
        <v>0</v>
      </c>
      <c r="B122" s="140"/>
      <c r="C122" s="159"/>
      <c r="D122" s="160">
        <f>D120+1</f>
        <v>6</v>
      </c>
      <c r="E122" s="135" t="s">
        <v>32</v>
      </c>
      <c r="I122" s="66"/>
      <c r="J122" s="66"/>
      <c r="K122" s="66"/>
      <c r="L122" s="66"/>
      <c r="M122" s="66"/>
      <c r="O122" s="172" t="s">
        <v>33</v>
      </c>
      <c r="P122" s="1"/>
      <c r="Q122" s="135" t="s">
        <v>34</v>
      </c>
      <c r="Y122" s="166"/>
      <c r="Z122" s="164"/>
    </row>
    <row r="123" spans="1:26" ht="20.100000000000001" customHeight="1" x14ac:dyDescent="0.15">
      <c r="A123" s="140"/>
      <c r="B123" s="140"/>
      <c r="C123" s="168"/>
      <c r="D123" s="165"/>
      <c r="E123" s="165"/>
      <c r="F123" s="165"/>
      <c r="G123" s="165"/>
      <c r="H123" s="165"/>
      <c r="I123" s="162"/>
      <c r="J123" s="167" t="s">
        <v>53</v>
      </c>
      <c r="K123" s="166"/>
      <c r="L123" s="166"/>
      <c r="M123" s="166"/>
      <c r="N123" s="166"/>
      <c r="O123" s="166"/>
      <c r="P123" s="166"/>
      <c r="Q123" s="166"/>
      <c r="R123" s="166"/>
      <c r="S123" s="166"/>
      <c r="T123" s="166"/>
      <c r="U123" s="166"/>
      <c r="V123" s="166"/>
      <c r="W123" s="166"/>
      <c r="X123" s="166"/>
      <c r="Y123" s="166"/>
      <c r="Z123" s="164"/>
    </row>
    <row r="124" spans="1:26" ht="20.100000000000001" customHeight="1" x14ac:dyDescent="0.15">
      <c r="A124" s="140">
        <f>IFERROR(IF(AND(TRIM($I124)&lt;&gt;"", NOT(AND(ISNUMBER(VALUE(SUBSTITUTE($I124,"-",""))), IFERROR(SEARCH("-",$I124),0)&gt;0))),1001,0),3)</f>
        <v>0</v>
      </c>
      <c r="B124" s="140"/>
      <c r="C124" s="159"/>
      <c r="D124" s="160">
        <f>D122+1</f>
        <v>7</v>
      </c>
      <c r="E124" s="135" t="s">
        <v>36</v>
      </c>
      <c r="I124" s="66"/>
      <c r="J124" s="66"/>
      <c r="K124" s="66"/>
      <c r="L124" s="66"/>
      <c r="M124" s="66"/>
      <c r="N124" s="166"/>
      <c r="O124" s="166"/>
      <c r="P124" s="166"/>
      <c r="Q124" s="166"/>
      <c r="R124" s="166"/>
      <c r="S124" s="166"/>
      <c r="T124" s="166"/>
      <c r="U124" s="166"/>
      <c r="V124" s="166"/>
      <c r="W124" s="166"/>
      <c r="X124" s="166"/>
      <c r="Y124" s="166"/>
      <c r="Z124" s="164"/>
    </row>
    <row r="125" spans="1:26" ht="20.100000000000001" customHeight="1" x14ac:dyDescent="0.15">
      <c r="A125" s="140"/>
      <c r="B125" s="140"/>
      <c r="C125" s="168"/>
      <c r="D125" s="165"/>
      <c r="E125" s="165"/>
      <c r="F125" s="165"/>
      <c r="G125" s="165"/>
      <c r="H125" s="165"/>
      <c r="I125" s="162"/>
      <c r="J125" s="167" t="s">
        <v>53</v>
      </c>
      <c r="K125" s="166"/>
      <c r="L125" s="166"/>
      <c r="M125" s="166"/>
      <c r="N125" s="166"/>
      <c r="O125" s="166"/>
      <c r="P125" s="166"/>
      <c r="Q125" s="166"/>
      <c r="R125" s="166"/>
      <c r="S125" s="166"/>
      <c r="T125" s="166"/>
      <c r="U125" s="166"/>
      <c r="V125" s="166"/>
      <c r="W125" s="166"/>
      <c r="X125" s="166"/>
      <c r="Y125" s="166"/>
      <c r="Z125" s="164"/>
    </row>
    <row r="126" spans="1:26" ht="20.100000000000001" customHeight="1" x14ac:dyDescent="0.15">
      <c r="A126" s="140">
        <f>IFERROR(IF(AND(TRIM($I126)&lt;&gt;"", NOT(IFERROR(SEARCH("@",$I126),0)&gt;0)),1001,0),3)</f>
        <v>0</v>
      </c>
      <c r="B126" s="140"/>
      <c r="C126" s="159"/>
      <c r="D126" s="160">
        <f>D124+1</f>
        <v>8</v>
      </c>
      <c r="E126" s="135" t="s">
        <v>37</v>
      </c>
      <c r="I126" s="66"/>
      <c r="J126" s="66"/>
      <c r="K126" s="66"/>
      <c r="L126" s="66"/>
      <c r="M126" s="66"/>
      <c r="N126" s="66"/>
      <c r="O126" s="66"/>
      <c r="P126" s="66"/>
      <c r="Q126" s="67"/>
      <c r="R126" s="66"/>
      <c r="S126" s="66"/>
      <c r="T126" s="66"/>
      <c r="U126" s="66"/>
      <c r="V126" s="66"/>
      <c r="W126" s="66"/>
      <c r="X126" s="66"/>
      <c r="Y126" s="66"/>
      <c r="Z126" s="164"/>
    </row>
    <row r="127" spans="1:26" ht="20.100000000000001" customHeight="1" x14ac:dyDescent="0.15">
      <c r="A127" s="140"/>
      <c r="B127" s="140"/>
      <c r="C127" s="168"/>
      <c r="D127" s="165"/>
      <c r="E127" s="165"/>
      <c r="F127" s="165"/>
      <c r="G127" s="165"/>
      <c r="H127" s="165"/>
      <c r="I127" s="162"/>
      <c r="J127" s="174" t="s">
        <v>79</v>
      </c>
      <c r="K127" s="191"/>
      <c r="L127" s="166"/>
      <c r="M127" s="166"/>
      <c r="N127" s="166"/>
      <c r="O127" s="166"/>
      <c r="P127" s="166"/>
      <c r="Q127" s="192"/>
      <c r="R127" s="166"/>
      <c r="S127" s="166"/>
      <c r="T127" s="166"/>
      <c r="U127" s="166"/>
      <c r="V127" s="166"/>
      <c r="W127" s="166"/>
      <c r="X127" s="166"/>
      <c r="Y127" s="166"/>
      <c r="Z127" s="164"/>
    </row>
    <row r="128" spans="1:26" ht="20.100000000000001" customHeight="1" x14ac:dyDescent="0.15">
      <c r="A128" s="140"/>
      <c r="B128" s="140"/>
      <c r="C128" s="180"/>
      <c r="D128" s="181"/>
      <c r="E128" s="181"/>
      <c r="F128" s="181"/>
      <c r="G128" s="181"/>
      <c r="H128" s="181"/>
      <c r="I128" s="183"/>
      <c r="J128" s="182"/>
      <c r="K128" s="183"/>
      <c r="L128" s="182"/>
      <c r="M128" s="182"/>
      <c r="N128" s="182"/>
      <c r="O128" s="182"/>
      <c r="P128" s="182"/>
      <c r="Q128" s="205"/>
      <c r="R128" s="182"/>
      <c r="S128" s="182"/>
      <c r="T128" s="182"/>
      <c r="U128" s="182"/>
      <c r="V128" s="182"/>
      <c r="W128" s="182"/>
      <c r="X128" s="182"/>
      <c r="Y128" s="182"/>
      <c r="Z128" s="184"/>
    </row>
    <row r="129" spans="1:26" ht="20.100000000000001" customHeight="1" x14ac:dyDescent="0.15">
      <c r="A129" s="140"/>
      <c r="B129" s="140"/>
      <c r="C129" s="165"/>
      <c r="D129" s="165"/>
      <c r="E129" s="165"/>
      <c r="F129" s="165"/>
      <c r="G129" s="165"/>
      <c r="H129" s="165"/>
      <c r="I129" s="186"/>
      <c r="J129" s="186"/>
      <c r="K129" s="186"/>
      <c r="L129" s="186"/>
      <c r="M129" s="186"/>
      <c r="N129" s="186"/>
      <c r="O129" s="186"/>
      <c r="P129" s="186"/>
      <c r="Q129" s="206"/>
      <c r="R129" s="186"/>
      <c r="S129" s="186"/>
      <c r="T129" s="186"/>
      <c r="U129" s="186"/>
      <c r="V129" s="186"/>
      <c r="W129" s="186"/>
      <c r="X129" s="186"/>
      <c r="Y129" s="186"/>
      <c r="Z129" s="165"/>
    </row>
    <row r="130" spans="1:26" ht="15.75" hidden="1" customHeight="1" x14ac:dyDescent="0.15">
      <c r="A130" s="140"/>
      <c r="B130" s="140"/>
      <c r="C130" s="165"/>
      <c r="D130" s="165"/>
      <c r="E130" s="165"/>
      <c r="F130" s="165"/>
      <c r="G130" s="165"/>
      <c r="H130" s="165"/>
      <c r="I130" s="186"/>
      <c r="J130" s="186"/>
      <c r="K130" s="186"/>
      <c r="L130" s="186"/>
      <c r="M130" s="186"/>
      <c r="N130" s="186"/>
      <c r="O130" s="186"/>
      <c r="P130" s="186"/>
      <c r="Q130" s="206"/>
      <c r="R130" s="186"/>
      <c r="S130" s="186"/>
      <c r="T130" s="186"/>
      <c r="U130" s="186"/>
      <c r="V130" s="186"/>
      <c r="W130" s="186"/>
      <c r="X130" s="186"/>
      <c r="Y130" s="186"/>
      <c r="Z130" s="165"/>
    </row>
    <row r="131" spans="1:26" ht="15.75" hidden="1" customHeight="1" x14ac:dyDescent="0.15">
      <c r="A131" s="140"/>
      <c r="B131" s="140"/>
      <c r="C131" s="165"/>
      <c r="D131" s="165"/>
      <c r="E131" s="165"/>
      <c r="F131" s="165"/>
      <c r="G131" s="165"/>
      <c r="H131" s="165"/>
      <c r="I131" s="186"/>
      <c r="J131" s="186"/>
      <c r="K131" s="186"/>
      <c r="L131" s="186"/>
      <c r="M131" s="186"/>
      <c r="N131" s="186"/>
      <c r="O131" s="186"/>
      <c r="P131" s="186"/>
      <c r="Q131" s="206"/>
      <c r="R131" s="186"/>
      <c r="S131" s="186"/>
      <c r="T131" s="186"/>
      <c r="U131" s="186"/>
      <c r="V131" s="186"/>
      <c r="W131" s="186"/>
      <c r="X131" s="186"/>
      <c r="Y131" s="186"/>
      <c r="Z131" s="165"/>
    </row>
    <row r="132" spans="1:26" ht="15.75" hidden="1" customHeight="1" x14ac:dyDescent="0.15">
      <c r="A132" s="140"/>
      <c r="B132" s="140"/>
      <c r="C132" s="165"/>
      <c r="D132" s="165"/>
      <c r="E132" s="165"/>
      <c r="F132" s="165"/>
      <c r="G132" s="165"/>
      <c r="H132" s="165"/>
      <c r="I132" s="186"/>
      <c r="J132" s="186"/>
      <c r="K132" s="186"/>
      <c r="L132" s="186"/>
      <c r="M132" s="186"/>
      <c r="N132" s="186"/>
      <c r="O132" s="186"/>
      <c r="P132" s="186"/>
      <c r="Q132" s="206"/>
      <c r="R132" s="186"/>
      <c r="S132" s="186"/>
      <c r="T132" s="186"/>
      <c r="U132" s="186"/>
      <c r="V132" s="186"/>
      <c r="W132" s="186"/>
      <c r="X132" s="186"/>
      <c r="Y132" s="186"/>
      <c r="Z132" s="165"/>
    </row>
    <row r="133" spans="1:26" ht="15.75" hidden="1" customHeight="1" x14ac:dyDescent="0.15">
      <c r="A133" s="140"/>
      <c r="B133" s="140"/>
      <c r="C133" s="165"/>
      <c r="D133" s="165"/>
      <c r="E133" s="165"/>
      <c r="F133" s="165"/>
      <c r="G133" s="165"/>
      <c r="H133" s="165"/>
      <c r="I133" s="186"/>
      <c r="J133" s="186"/>
      <c r="K133" s="186"/>
      <c r="L133" s="186"/>
      <c r="M133" s="186"/>
      <c r="N133" s="186"/>
      <c r="O133" s="186"/>
      <c r="P133" s="186"/>
      <c r="Q133" s="206"/>
      <c r="R133" s="186"/>
      <c r="S133" s="186"/>
      <c r="T133" s="186"/>
      <c r="U133" s="186"/>
      <c r="V133" s="186"/>
      <c r="W133" s="186"/>
      <c r="X133" s="186"/>
      <c r="Y133" s="186"/>
      <c r="Z133" s="165"/>
    </row>
    <row r="134" spans="1:26" ht="15.75" hidden="1" customHeight="1" x14ac:dyDescent="0.15">
      <c r="A134" s="140"/>
      <c r="B134" s="140"/>
      <c r="C134" s="165"/>
      <c r="D134" s="165"/>
      <c r="E134" s="165"/>
      <c r="F134" s="165"/>
      <c r="G134" s="165"/>
      <c r="H134" s="165"/>
      <c r="I134" s="186"/>
      <c r="J134" s="186"/>
      <c r="K134" s="186"/>
      <c r="L134" s="186"/>
      <c r="M134" s="186"/>
      <c r="N134" s="186"/>
      <c r="O134" s="186"/>
      <c r="P134" s="186"/>
      <c r="Q134" s="206"/>
      <c r="R134" s="186"/>
      <c r="S134" s="186"/>
      <c r="T134" s="186"/>
      <c r="U134" s="186"/>
      <c r="V134" s="186"/>
      <c r="W134" s="186"/>
      <c r="X134" s="186"/>
      <c r="Y134" s="186"/>
      <c r="Z134" s="165"/>
    </row>
    <row r="135" spans="1:26" ht="15.75" hidden="1" customHeight="1" x14ac:dyDescent="0.15">
      <c r="A135" s="140"/>
      <c r="B135" s="140"/>
      <c r="C135" s="165"/>
      <c r="D135" s="165"/>
      <c r="E135" s="165"/>
      <c r="F135" s="165"/>
      <c r="G135" s="165"/>
      <c r="H135" s="165"/>
      <c r="I135" s="186"/>
      <c r="J135" s="186"/>
      <c r="K135" s="186"/>
      <c r="L135" s="186"/>
      <c r="M135" s="186"/>
      <c r="N135" s="186"/>
      <c r="O135" s="186"/>
      <c r="P135" s="186"/>
      <c r="Q135" s="206"/>
      <c r="R135" s="186"/>
      <c r="S135" s="186"/>
      <c r="T135" s="186"/>
      <c r="U135" s="186"/>
      <c r="V135" s="186"/>
      <c r="W135" s="186"/>
      <c r="X135" s="186"/>
      <c r="Y135" s="186"/>
      <c r="Z135" s="165"/>
    </row>
    <row r="136" spans="1:26" ht="15.75" hidden="1" customHeight="1" x14ac:dyDescent="0.15">
      <c r="A136" s="140"/>
      <c r="B136" s="140"/>
      <c r="C136" s="165"/>
      <c r="D136" s="165"/>
      <c r="E136" s="165"/>
      <c r="F136" s="165"/>
      <c r="G136" s="165"/>
      <c r="H136" s="165"/>
      <c r="I136" s="186"/>
      <c r="J136" s="186"/>
      <c r="K136" s="186"/>
      <c r="L136" s="186"/>
      <c r="M136" s="186"/>
      <c r="N136" s="186"/>
      <c r="O136" s="186"/>
      <c r="P136" s="186"/>
      <c r="Q136" s="206"/>
      <c r="R136" s="186"/>
      <c r="S136" s="186"/>
      <c r="T136" s="186"/>
      <c r="U136" s="186"/>
      <c r="V136" s="186"/>
      <c r="W136" s="186"/>
      <c r="X136" s="186"/>
      <c r="Y136" s="186"/>
      <c r="Z136" s="165"/>
    </row>
    <row r="137" spans="1:26" ht="15.75" hidden="1" customHeight="1" x14ac:dyDescent="0.15">
      <c r="A137" s="140"/>
      <c r="B137" s="140"/>
      <c r="C137" s="165"/>
      <c r="D137" s="165"/>
      <c r="E137" s="165"/>
      <c r="F137" s="165"/>
      <c r="G137" s="165"/>
      <c r="H137" s="165"/>
      <c r="I137" s="186"/>
      <c r="J137" s="186"/>
      <c r="K137" s="186"/>
      <c r="L137" s="186"/>
      <c r="M137" s="186"/>
      <c r="N137" s="186"/>
      <c r="O137" s="186"/>
      <c r="P137" s="186"/>
      <c r="Q137" s="206"/>
      <c r="R137" s="186"/>
      <c r="S137" s="186"/>
      <c r="T137" s="186"/>
      <c r="U137" s="186"/>
      <c r="V137" s="186"/>
      <c r="W137" s="186"/>
      <c r="X137" s="186"/>
      <c r="Y137" s="186"/>
      <c r="Z137" s="165"/>
    </row>
    <row r="138" spans="1:26" ht="15.75" hidden="1" customHeight="1" x14ac:dyDescent="0.15">
      <c r="A138" s="140"/>
      <c r="B138" s="140"/>
      <c r="C138" s="165"/>
      <c r="D138" s="165"/>
      <c r="E138" s="165"/>
      <c r="F138" s="165"/>
      <c r="G138" s="165"/>
      <c r="H138" s="165"/>
      <c r="I138" s="186"/>
      <c r="J138" s="186"/>
      <c r="K138" s="186"/>
      <c r="L138" s="186"/>
      <c r="M138" s="186"/>
      <c r="N138" s="186"/>
      <c r="O138" s="186"/>
      <c r="P138" s="186"/>
      <c r="Q138" s="206"/>
      <c r="R138" s="186"/>
      <c r="S138" s="186"/>
      <c r="T138" s="186"/>
      <c r="U138" s="186"/>
      <c r="V138" s="186"/>
      <c r="W138" s="186"/>
      <c r="X138" s="186"/>
      <c r="Y138" s="186"/>
      <c r="Z138" s="165"/>
    </row>
    <row r="139" spans="1:26" ht="15.75" hidden="1" customHeight="1" x14ac:dyDescent="0.15">
      <c r="A139" s="140"/>
      <c r="B139" s="140"/>
      <c r="C139" s="165"/>
      <c r="D139" s="165"/>
      <c r="E139" s="165"/>
      <c r="F139" s="165"/>
      <c r="G139" s="165"/>
      <c r="H139" s="165"/>
      <c r="I139" s="186"/>
      <c r="J139" s="186"/>
      <c r="K139" s="186"/>
      <c r="L139" s="186"/>
      <c r="M139" s="186"/>
      <c r="N139" s="186"/>
      <c r="O139" s="186"/>
      <c r="P139" s="186"/>
      <c r="Q139" s="206"/>
      <c r="R139" s="186"/>
      <c r="S139" s="186"/>
      <c r="T139" s="186"/>
      <c r="U139" s="186"/>
      <c r="V139" s="186"/>
      <c r="W139" s="186"/>
      <c r="X139" s="186"/>
      <c r="Y139" s="186"/>
      <c r="Z139" s="165"/>
    </row>
    <row r="140" spans="1:26" ht="15.75" hidden="1" customHeight="1" x14ac:dyDescent="0.15">
      <c r="A140" s="140"/>
      <c r="B140" s="140"/>
      <c r="C140" s="165"/>
      <c r="D140" s="165"/>
      <c r="E140" s="165"/>
      <c r="F140" s="165"/>
      <c r="G140" s="165"/>
      <c r="H140" s="165"/>
      <c r="I140" s="186"/>
      <c r="J140" s="186"/>
      <c r="K140" s="186"/>
      <c r="L140" s="186"/>
      <c r="M140" s="186"/>
      <c r="N140" s="186"/>
      <c r="O140" s="186"/>
      <c r="P140" s="186"/>
      <c r="Q140" s="206"/>
      <c r="R140" s="186"/>
      <c r="S140" s="186"/>
      <c r="T140" s="186"/>
      <c r="U140" s="186"/>
      <c r="V140" s="186"/>
      <c r="W140" s="186"/>
      <c r="X140" s="186"/>
      <c r="Y140" s="186"/>
      <c r="Z140" s="165"/>
    </row>
    <row r="141" spans="1:26" ht="15.75" hidden="1" customHeight="1" x14ac:dyDescent="0.15">
      <c r="A141" s="140"/>
      <c r="B141" s="140"/>
      <c r="C141" s="165"/>
      <c r="D141" s="165"/>
      <c r="E141" s="165"/>
      <c r="F141" s="165"/>
      <c r="G141" s="165"/>
      <c r="H141" s="165"/>
      <c r="I141" s="186"/>
      <c r="J141" s="186"/>
      <c r="K141" s="186"/>
      <c r="L141" s="186"/>
      <c r="M141" s="186"/>
      <c r="N141" s="186"/>
      <c r="O141" s="186"/>
      <c r="P141" s="186"/>
      <c r="Q141" s="206"/>
      <c r="R141" s="186"/>
      <c r="S141" s="186"/>
      <c r="T141" s="186"/>
      <c r="U141" s="186"/>
      <c r="V141" s="186"/>
      <c r="W141" s="186"/>
      <c r="X141" s="186"/>
      <c r="Y141" s="186"/>
      <c r="Z141" s="165"/>
    </row>
    <row r="142" spans="1:26" ht="15.75" hidden="1" customHeight="1" x14ac:dyDescent="0.15">
      <c r="A142" s="140"/>
      <c r="B142" s="140"/>
      <c r="C142" s="165"/>
      <c r="D142" s="165"/>
      <c r="E142" s="165"/>
      <c r="F142" s="165"/>
      <c r="G142" s="165"/>
      <c r="H142" s="165"/>
      <c r="I142" s="186"/>
      <c r="J142" s="186"/>
      <c r="K142" s="186"/>
      <c r="L142" s="186"/>
      <c r="M142" s="186"/>
      <c r="N142" s="186"/>
      <c r="O142" s="186"/>
      <c r="P142" s="186"/>
      <c r="Q142" s="206"/>
      <c r="R142" s="186"/>
      <c r="S142" s="186"/>
      <c r="T142" s="186"/>
      <c r="U142" s="186"/>
      <c r="V142" s="186"/>
      <c r="W142" s="186"/>
      <c r="X142" s="186"/>
      <c r="Y142" s="186"/>
      <c r="Z142" s="165"/>
    </row>
    <row r="143" spans="1:26" ht="15.75" hidden="1" customHeight="1" x14ac:dyDescent="0.15">
      <c r="A143" s="140"/>
      <c r="B143" s="140"/>
      <c r="C143" s="165"/>
      <c r="D143" s="165"/>
      <c r="E143" s="165"/>
      <c r="F143" s="165"/>
      <c r="G143" s="165"/>
      <c r="H143" s="165"/>
      <c r="I143" s="186"/>
      <c r="J143" s="186"/>
      <c r="K143" s="186"/>
      <c r="L143" s="186"/>
      <c r="M143" s="186"/>
      <c r="N143" s="186"/>
      <c r="O143" s="186"/>
      <c r="P143" s="186"/>
      <c r="Q143" s="206"/>
      <c r="R143" s="186"/>
      <c r="S143" s="186"/>
      <c r="T143" s="186"/>
      <c r="U143" s="186"/>
      <c r="V143" s="186"/>
      <c r="W143" s="186"/>
      <c r="X143" s="186"/>
      <c r="Y143" s="186"/>
      <c r="Z143" s="165"/>
    </row>
    <row r="144" spans="1:26" ht="15.75" hidden="1" customHeight="1" x14ac:dyDescent="0.15">
      <c r="A144" s="140"/>
      <c r="B144" s="140"/>
      <c r="C144" s="165"/>
      <c r="D144" s="165"/>
      <c r="E144" s="165"/>
      <c r="F144" s="165"/>
      <c r="G144" s="165"/>
      <c r="H144" s="165"/>
      <c r="I144" s="186"/>
      <c r="J144" s="186"/>
      <c r="K144" s="186"/>
      <c r="L144" s="186"/>
      <c r="M144" s="186"/>
      <c r="N144" s="186"/>
      <c r="O144" s="186"/>
      <c r="P144" s="186"/>
      <c r="Q144" s="206"/>
      <c r="R144" s="186"/>
      <c r="S144" s="186"/>
      <c r="T144" s="186"/>
      <c r="U144" s="186"/>
      <c r="V144" s="186"/>
      <c r="W144" s="186"/>
      <c r="X144" s="186"/>
      <c r="Y144" s="186"/>
      <c r="Z144" s="165"/>
    </row>
    <row r="145" spans="1:26" ht="15.75" hidden="1" customHeight="1" x14ac:dyDescent="0.15">
      <c r="A145" s="140"/>
      <c r="B145" s="140"/>
      <c r="C145" s="165"/>
      <c r="D145" s="165"/>
      <c r="E145" s="165"/>
      <c r="F145" s="165"/>
      <c r="G145" s="165"/>
      <c r="H145" s="165"/>
      <c r="I145" s="186"/>
      <c r="J145" s="186"/>
      <c r="K145" s="186"/>
      <c r="L145" s="186"/>
      <c r="M145" s="186"/>
      <c r="N145" s="186"/>
      <c r="O145" s="186"/>
      <c r="P145" s="186"/>
      <c r="Q145" s="206"/>
      <c r="R145" s="186"/>
      <c r="S145" s="186"/>
      <c r="T145" s="186"/>
      <c r="U145" s="186"/>
      <c r="V145" s="186"/>
      <c r="W145" s="186"/>
      <c r="X145" s="186"/>
      <c r="Y145" s="186"/>
      <c r="Z145" s="165"/>
    </row>
    <row r="146" spans="1:26" ht="15.75" hidden="1" customHeight="1" x14ac:dyDescent="0.15">
      <c r="A146" s="140"/>
      <c r="B146" s="140"/>
      <c r="C146" s="165"/>
      <c r="D146" s="165"/>
      <c r="E146" s="165"/>
      <c r="F146" s="165"/>
      <c r="G146" s="165"/>
      <c r="H146" s="165"/>
      <c r="I146" s="186"/>
      <c r="J146" s="186"/>
      <c r="K146" s="186"/>
      <c r="L146" s="186"/>
      <c r="M146" s="186"/>
      <c r="N146" s="186"/>
      <c r="O146" s="186"/>
      <c r="P146" s="186"/>
      <c r="Q146" s="206"/>
      <c r="R146" s="186"/>
      <c r="S146" s="186"/>
      <c r="T146" s="186"/>
      <c r="U146" s="186"/>
      <c r="V146" s="186"/>
      <c r="W146" s="186"/>
      <c r="X146" s="186"/>
      <c r="Y146" s="186"/>
      <c r="Z146" s="165"/>
    </row>
    <row r="147" spans="1:26" ht="15.75" hidden="1" customHeight="1" x14ac:dyDescent="0.15">
      <c r="A147" s="140"/>
      <c r="B147" s="140"/>
      <c r="C147" s="165"/>
      <c r="D147" s="165"/>
      <c r="E147" s="165"/>
      <c r="F147" s="165"/>
      <c r="G147" s="165"/>
      <c r="H147" s="165"/>
      <c r="I147" s="186"/>
      <c r="J147" s="186"/>
      <c r="K147" s="186"/>
      <c r="L147" s="186"/>
      <c r="M147" s="186"/>
      <c r="N147" s="186"/>
      <c r="O147" s="186"/>
      <c r="P147" s="186"/>
      <c r="Q147" s="206"/>
      <c r="R147" s="186"/>
      <c r="S147" s="186"/>
      <c r="T147" s="186"/>
      <c r="U147" s="186"/>
      <c r="V147" s="186"/>
      <c r="W147" s="186"/>
      <c r="X147" s="186"/>
      <c r="Y147" s="186"/>
      <c r="Z147" s="165"/>
    </row>
    <row r="148" spans="1:26" ht="15.75" hidden="1" customHeight="1" x14ac:dyDescent="0.15">
      <c r="A148" s="140"/>
      <c r="B148" s="140"/>
      <c r="C148" s="165"/>
      <c r="D148" s="165"/>
      <c r="E148" s="165"/>
      <c r="F148" s="165"/>
      <c r="G148" s="165"/>
      <c r="H148" s="165"/>
      <c r="I148" s="186"/>
      <c r="J148" s="186"/>
      <c r="K148" s="186"/>
      <c r="L148" s="186"/>
      <c r="M148" s="186"/>
      <c r="N148" s="186"/>
      <c r="O148" s="186"/>
      <c r="P148" s="186"/>
      <c r="Q148" s="206"/>
      <c r="R148" s="186"/>
      <c r="S148" s="186"/>
      <c r="T148" s="186"/>
      <c r="U148" s="186"/>
      <c r="V148" s="186"/>
      <c r="W148" s="186"/>
      <c r="X148" s="186"/>
      <c r="Y148" s="186"/>
      <c r="Z148" s="165"/>
    </row>
    <row r="149" spans="1:26" ht="20.100000000000001" customHeight="1" x14ac:dyDescent="0.15">
      <c r="A149" s="140"/>
      <c r="B149" s="140"/>
      <c r="C149" s="165"/>
      <c r="D149" s="165"/>
      <c r="E149" s="165"/>
      <c r="F149" s="165"/>
      <c r="G149" s="165"/>
      <c r="H149" s="165"/>
      <c r="I149" s="186"/>
      <c r="J149" s="165"/>
      <c r="K149" s="165"/>
      <c r="L149" s="165"/>
      <c r="M149" s="165"/>
      <c r="N149" s="165"/>
      <c r="O149" s="165"/>
      <c r="P149" s="165"/>
      <c r="Q149" s="207"/>
      <c r="R149" s="165"/>
      <c r="S149" s="165"/>
      <c r="T149" s="165"/>
      <c r="U149" s="165"/>
      <c r="V149" s="165"/>
      <c r="W149" s="165"/>
      <c r="X149" s="165"/>
      <c r="Y149" s="165"/>
      <c r="Z149" s="165"/>
    </row>
    <row r="150" spans="1:26" ht="20.100000000000001" customHeight="1" x14ac:dyDescent="0.15">
      <c r="A150" s="140"/>
      <c r="B150" s="140"/>
      <c r="C150" s="152" t="s">
        <v>54</v>
      </c>
      <c r="D150" s="153"/>
      <c r="E150" s="153"/>
      <c r="F150" s="153"/>
      <c r="G150" s="153"/>
      <c r="H150" s="154"/>
      <c r="I150" s="187"/>
      <c r="K150" s="187"/>
    </row>
    <row r="151" spans="1:26" ht="20.100000000000001" customHeight="1" x14ac:dyDescent="0.15">
      <c r="A151" s="140"/>
      <c r="B151" s="140"/>
      <c r="C151" s="155"/>
      <c r="D151" s="156"/>
      <c r="E151" s="156"/>
      <c r="F151" s="156"/>
      <c r="G151" s="156"/>
      <c r="H151" s="156"/>
      <c r="I151" s="157"/>
      <c r="J151" s="157"/>
      <c r="K151" s="157"/>
      <c r="L151" s="157"/>
      <c r="M151" s="157"/>
      <c r="N151" s="157"/>
      <c r="O151" s="157"/>
      <c r="P151" s="157"/>
      <c r="Q151" s="157"/>
      <c r="R151" s="157"/>
      <c r="S151" s="157"/>
      <c r="T151" s="157"/>
      <c r="U151" s="157"/>
      <c r="V151" s="157"/>
      <c r="W151" s="157"/>
      <c r="X151" s="157"/>
      <c r="Y151" s="157"/>
      <c r="Z151" s="158"/>
    </row>
    <row r="152" spans="1:26" ht="20.100000000000001" customHeight="1" x14ac:dyDescent="0.15">
      <c r="A152" s="140"/>
      <c r="B152" s="140"/>
      <c r="C152" s="155"/>
      <c r="D152" s="208" t="s">
        <v>55</v>
      </c>
      <c r="E152" s="188"/>
      <c r="F152" s="188"/>
      <c r="G152" s="188"/>
      <c r="H152" s="188"/>
      <c r="I152" s="188"/>
      <c r="J152" s="188"/>
      <c r="K152" s="188"/>
      <c r="L152" s="188"/>
      <c r="M152" s="188"/>
      <c r="N152" s="188"/>
      <c r="O152" s="188"/>
      <c r="P152" s="188"/>
      <c r="Q152" s="188"/>
      <c r="R152" s="188"/>
      <c r="S152" s="188"/>
      <c r="T152" s="188"/>
      <c r="U152" s="188"/>
      <c r="V152" s="188"/>
      <c r="W152" s="188"/>
      <c r="X152" s="166"/>
      <c r="Y152" s="165"/>
      <c r="Z152" s="164"/>
    </row>
    <row r="153" spans="1:26" ht="20.100000000000001" customHeight="1" x14ac:dyDescent="0.15">
      <c r="A153" s="140">
        <f>IFERROR(IF(AND($I153&lt;&gt;"しない", $I153&lt;&gt;"する"),1001,0),3)</f>
        <v>0</v>
      </c>
      <c r="B153" s="140"/>
      <c r="C153" s="159"/>
      <c r="D153" s="160">
        <v>1</v>
      </c>
      <c r="E153" s="165" t="s">
        <v>56</v>
      </c>
      <c r="F153" s="165"/>
      <c r="G153" s="165"/>
      <c r="H153" s="165"/>
      <c r="I153" s="66" t="s">
        <v>57</v>
      </c>
      <c r="J153" s="71"/>
      <c r="K153" s="71"/>
      <c r="L153" s="71"/>
      <c r="M153" s="71"/>
      <c r="N153" s="165"/>
      <c r="O153" s="165"/>
      <c r="P153" s="165"/>
      <c r="Q153" s="165"/>
      <c r="R153" s="165"/>
      <c r="S153" s="165"/>
      <c r="T153" s="165"/>
      <c r="U153" s="165"/>
      <c r="Z153" s="209"/>
    </row>
    <row r="154" spans="1:26" ht="20.100000000000001" customHeight="1" x14ac:dyDescent="0.15">
      <c r="A154" s="140"/>
      <c r="B154" s="140"/>
      <c r="C154" s="168"/>
      <c r="D154" s="165"/>
      <c r="E154" s="165"/>
      <c r="F154" s="165"/>
      <c r="G154" s="165"/>
      <c r="H154" s="165"/>
      <c r="I154" s="210"/>
      <c r="J154" s="167" t="s">
        <v>6</v>
      </c>
      <c r="K154" s="167"/>
      <c r="L154" s="167"/>
      <c r="M154" s="167"/>
      <c r="N154" s="167"/>
      <c r="O154" s="167"/>
      <c r="P154" s="167"/>
      <c r="Q154" s="167"/>
      <c r="R154" s="167"/>
      <c r="S154" s="167"/>
      <c r="T154" s="167"/>
      <c r="U154" s="165"/>
      <c r="Z154" s="209"/>
    </row>
    <row r="155" spans="1:26" ht="20.100000000000001" customHeight="1" x14ac:dyDescent="0.15">
      <c r="A155" s="140">
        <f>IFERROR(IF(AND($I153="する",OR(TRIM($I155)="", NOT(OR(IFERROR(SEARCH(" ",$I155),0)&gt;0, IFERROR(SEARCH("　",$I155),0)&gt;0)))),1001,0),3)</f>
        <v>0</v>
      </c>
      <c r="B155" s="140"/>
      <c r="C155" s="159"/>
      <c r="D155" s="160">
        <v>2</v>
      </c>
      <c r="E155" s="135" t="s">
        <v>50</v>
      </c>
      <c r="I155" s="66"/>
      <c r="J155" s="66"/>
      <c r="K155" s="66"/>
      <c r="L155" s="66"/>
      <c r="M155" s="66"/>
      <c r="N155" s="66"/>
      <c r="O155" s="66"/>
      <c r="P155" s="66"/>
      <c r="Q155" s="66"/>
      <c r="R155" s="66"/>
      <c r="S155" s="66"/>
      <c r="T155" s="66"/>
      <c r="U155" s="66"/>
      <c r="V155" s="66"/>
      <c r="W155" s="66"/>
      <c r="X155" s="66"/>
      <c r="Y155" s="66"/>
      <c r="Z155" s="164"/>
    </row>
    <row r="156" spans="1:26" ht="20.100000000000001" customHeight="1" x14ac:dyDescent="0.15">
      <c r="A156" s="140"/>
      <c r="B156" s="140"/>
      <c r="C156" s="159"/>
      <c r="D156" s="160"/>
      <c r="E156" s="165"/>
      <c r="F156" s="165"/>
      <c r="G156" s="165"/>
      <c r="H156" s="165"/>
      <c r="I156" s="171"/>
      <c r="J156" s="167" t="s">
        <v>29</v>
      </c>
      <c r="K156" s="167"/>
      <c r="L156" s="167"/>
      <c r="M156" s="167"/>
      <c r="N156" s="167"/>
      <c r="O156" s="167"/>
      <c r="P156" s="167"/>
      <c r="Q156" s="167"/>
      <c r="R156" s="167"/>
      <c r="S156" s="167"/>
      <c r="T156" s="167"/>
      <c r="U156" s="167"/>
      <c r="V156" s="167"/>
      <c r="W156" s="167"/>
      <c r="X156" s="167"/>
      <c r="Y156" s="167"/>
      <c r="Z156" s="164"/>
    </row>
    <row r="157" spans="1:26" ht="20.100000000000001" customHeight="1" x14ac:dyDescent="0.15">
      <c r="A157" s="140">
        <f>IFERROR(IF(AND($I153="する",OR(TRIM($I157)="", NOT(OR(IFERROR(SEARCH(" ",$I157),0)&gt;0, IFERROR(SEARCH("　",$I157),0)&gt;0)))),1001,0),3)</f>
        <v>0</v>
      </c>
      <c r="B157" s="140"/>
      <c r="C157" s="159"/>
      <c r="D157" s="160">
        <v>3</v>
      </c>
      <c r="E157" s="135" t="s">
        <v>51</v>
      </c>
      <c r="I157" s="66"/>
      <c r="J157" s="66"/>
      <c r="K157" s="66"/>
      <c r="L157" s="66"/>
      <c r="M157" s="66"/>
      <c r="N157" s="66"/>
      <c r="O157" s="66"/>
      <c r="P157" s="66"/>
      <c r="Q157" s="66"/>
      <c r="R157" s="66"/>
      <c r="S157" s="66"/>
      <c r="T157" s="66"/>
      <c r="U157" s="66"/>
      <c r="V157" s="66"/>
      <c r="W157" s="66"/>
      <c r="X157" s="66"/>
      <c r="Y157" s="66"/>
      <c r="Z157" s="164"/>
    </row>
    <row r="158" spans="1:26" ht="20.100000000000001" customHeight="1" x14ac:dyDescent="0.15">
      <c r="A158" s="140"/>
      <c r="B158" s="140"/>
      <c r="C158" s="168"/>
      <c r="D158" s="165"/>
      <c r="E158" s="165"/>
      <c r="F158" s="165"/>
      <c r="G158" s="165"/>
      <c r="H158" s="165"/>
      <c r="I158" s="171"/>
      <c r="J158" s="167" t="s">
        <v>31</v>
      </c>
      <c r="K158" s="167"/>
      <c r="L158" s="167"/>
      <c r="M158" s="167"/>
      <c r="N158" s="167"/>
      <c r="O158" s="167"/>
      <c r="P158" s="167"/>
      <c r="Q158" s="167"/>
      <c r="R158" s="167"/>
      <c r="S158" s="167"/>
      <c r="T158" s="167"/>
      <c r="U158" s="167"/>
      <c r="V158" s="167"/>
      <c r="W158" s="167"/>
      <c r="X158" s="167"/>
      <c r="Y158" s="167"/>
      <c r="Z158" s="164"/>
    </row>
    <row r="159" spans="1:26" ht="20.100000000000001" customHeight="1" x14ac:dyDescent="0.15">
      <c r="A159" s="140">
        <f>IFERROR(IF(AND($I153="する",OR(TRIM($I159)="", LEN($I159)&lt;&gt;8, NOT(ISNUMBER(VALUE($I159))), IFERROR(SEARCH("-", $I159),0)&gt;0)),1001,0),3)</f>
        <v>0</v>
      </c>
      <c r="B159" s="140"/>
      <c r="C159" s="159"/>
      <c r="D159" s="160">
        <v>4</v>
      </c>
      <c r="E159" s="135" t="s">
        <v>58</v>
      </c>
      <c r="I159" s="66"/>
      <c r="J159" s="66"/>
      <c r="K159" s="66"/>
      <c r="L159" s="66"/>
      <c r="M159" s="66"/>
      <c r="N159" s="165"/>
      <c r="O159" s="165"/>
      <c r="P159" s="165"/>
      <c r="Q159" s="165"/>
      <c r="R159" s="165"/>
      <c r="S159" s="165"/>
      <c r="T159" s="165"/>
      <c r="U159" s="165"/>
      <c r="V159" s="165"/>
      <c r="W159" s="165"/>
      <c r="X159" s="165"/>
      <c r="Y159" s="165"/>
      <c r="Z159" s="164"/>
    </row>
    <row r="160" spans="1:26" ht="20.100000000000001" customHeight="1" x14ac:dyDescent="0.15">
      <c r="A160" s="140"/>
      <c r="B160" s="140"/>
      <c r="C160" s="168"/>
      <c r="D160" s="165"/>
      <c r="E160" s="165"/>
      <c r="F160" s="165"/>
      <c r="G160" s="165"/>
      <c r="H160" s="165"/>
      <c r="I160" s="162"/>
      <c r="J160" s="167" t="s">
        <v>72</v>
      </c>
      <c r="K160" s="166"/>
      <c r="L160" s="166"/>
      <c r="M160" s="166"/>
      <c r="N160" s="166"/>
      <c r="O160" s="166"/>
      <c r="P160" s="166"/>
      <c r="Q160" s="166"/>
      <c r="R160" s="166"/>
      <c r="S160" s="166"/>
      <c r="T160" s="166"/>
      <c r="U160" s="166"/>
      <c r="V160" s="166"/>
      <c r="W160" s="166"/>
      <c r="X160" s="166"/>
      <c r="Y160" s="166"/>
      <c r="Z160" s="164"/>
    </row>
    <row r="161" spans="1:27" ht="20.100000000000001" customHeight="1" x14ac:dyDescent="0.15">
      <c r="A161" s="140">
        <f>IFERROR(IF(AND($I153="する",TRIM($I161)=""),1001,0),3)</f>
        <v>0</v>
      </c>
      <c r="B161" s="140"/>
      <c r="C161" s="159"/>
      <c r="D161" s="160">
        <v>5</v>
      </c>
      <c r="E161" s="135" t="s">
        <v>21</v>
      </c>
      <c r="I161" s="69"/>
      <c r="J161" s="70"/>
      <c r="K161" s="70"/>
      <c r="L161" s="70"/>
      <c r="M161" s="70"/>
      <c r="N161" s="165"/>
      <c r="O161" s="165"/>
      <c r="P161" s="165"/>
      <c r="Q161" s="165"/>
      <c r="R161" s="165"/>
      <c r="S161" s="165"/>
      <c r="T161" s="165"/>
      <c r="U161" s="165"/>
      <c r="V161" s="165"/>
      <c r="W161" s="165"/>
      <c r="X161" s="165"/>
      <c r="Y161" s="165"/>
      <c r="Z161" s="164"/>
    </row>
    <row r="162" spans="1:27" ht="20.100000000000001" customHeight="1" x14ac:dyDescent="0.15">
      <c r="A162" s="140"/>
      <c r="B162" s="140"/>
      <c r="C162" s="159"/>
      <c r="D162" s="160"/>
      <c r="E162" s="165"/>
      <c r="F162" s="165"/>
      <c r="G162" s="165"/>
      <c r="H162" s="165"/>
      <c r="I162" s="162"/>
      <c r="J162" s="167" t="s">
        <v>80</v>
      </c>
      <c r="K162" s="166"/>
      <c r="L162" s="166"/>
      <c r="M162" s="166"/>
      <c r="N162" s="166"/>
      <c r="O162" s="166"/>
      <c r="P162" s="166"/>
      <c r="Q162" s="166"/>
      <c r="R162" s="166"/>
      <c r="S162" s="166"/>
      <c r="T162" s="166"/>
      <c r="U162" s="166"/>
      <c r="V162" s="166"/>
      <c r="W162" s="166"/>
      <c r="X162" s="166"/>
      <c r="Y162" s="166"/>
      <c r="Z162" s="164"/>
    </row>
    <row r="163" spans="1:27" ht="20.100000000000001" customHeight="1" x14ac:dyDescent="0.15">
      <c r="A163" s="140">
        <f>IFERROR(IF(AND($I153="する",AND($I163&lt;&gt;"", OR(ISERROR(FIND("@"&amp;LEFT($I163,3)&amp;"@", 都道府県3))=FALSE, ISERROR(FIND("@"&amp;LEFT($I163,4)&amp;"@",都道府県4))=FALSE))=FALSE),1001,0),3)</f>
        <v>0</v>
      </c>
      <c r="B163" s="140"/>
      <c r="C163" s="159"/>
      <c r="D163" s="160">
        <v>6</v>
      </c>
      <c r="E163" s="135" t="s">
        <v>22</v>
      </c>
      <c r="I163" s="64"/>
      <c r="J163" s="64"/>
      <c r="K163" s="64"/>
      <c r="L163" s="64"/>
      <c r="M163" s="64"/>
      <c r="N163" s="64"/>
      <c r="O163" s="64"/>
      <c r="P163" s="64"/>
      <c r="Q163" s="65"/>
      <c r="R163" s="64"/>
      <c r="S163" s="64"/>
      <c r="T163" s="64"/>
      <c r="U163" s="64"/>
      <c r="V163" s="64"/>
      <c r="W163" s="64"/>
      <c r="X163" s="64"/>
      <c r="Y163" s="64"/>
      <c r="Z163" s="164"/>
    </row>
    <row r="164" spans="1:27" ht="20.100000000000001" customHeight="1" x14ac:dyDescent="0.15">
      <c r="A164" s="140"/>
      <c r="B164" s="140"/>
      <c r="C164" s="159"/>
      <c r="D164" s="160"/>
      <c r="E164" s="165"/>
      <c r="F164" s="165"/>
      <c r="G164" s="165"/>
      <c r="H164" s="165"/>
      <c r="I164" s="162"/>
      <c r="J164" s="167" t="s">
        <v>23</v>
      </c>
      <c r="K164" s="166"/>
      <c r="L164" s="166"/>
      <c r="M164" s="166"/>
      <c r="N164" s="166"/>
      <c r="O164" s="166"/>
      <c r="P164" s="166"/>
      <c r="Q164" s="166"/>
      <c r="R164" s="166"/>
      <c r="S164" s="166"/>
      <c r="T164" s="166"/>
      <c r="U164" s="166"/>
      <c r="V164" s="166"/>
      <c r="W164" s="166"/>
      <c r="X164" s="166"/>
      <c r="Y164" s="166"/>
      <c r="Z164" s="164"/>
    </row>
    <row r="165" spans="1:27" ht="20.100000000000001" customHeight="1" x14ac:dyDescent="0.15">
      <c r="A165" s="140">
        <f>IFERROR(IF(AND($I153="する",NOT(AND(TRIM($I165)&lt;&gt;"",ISNUMBER(VALUE(SUBSTITUTE($I165,"-",""))),IFERROR(SEARCH("-",$I165),0)&gt;0))),1001,0),3)</f>
        <v>0</v>
      </c>
      <c r="B165" s="140"/>
      <c r="C165" s="159"/>
      <c r="D165" s="160">
        <v>7</v>
      </c>
      <c r="E165" s="135" t="s">
        <v>32</v>
      </c>
      <c r="I165" s="66"/>
      <c r="J165" s="66"/>
      <c r="K165" s="66"/>
      <c r="L165" s="66"/>
      <c r="M165" s="66"/>
      <c r="Y165" s="166"/>
      <c r="Z165" s="164"/>
    </row>
    <row r="166" spans="1:27" ht="20.100000000000001" customHeight="1" x14ac:dyDescent="0.15">
      <c r="A166" s="140"/>
      <c r="B166" s="140"/>
      <c r="C166" s="168"/>
      <c r="D166" s="165"/>
      <c r="E166" s="165"/>
      <c r="F166" s="165"/>
      <c r="G166" s="165"/>
      <c r="H166" s="165"/>
      <c r="I166" s="162"/>
      <c r="J166" s="167" t="s">
        <v>35</v>
      </c>
      <c r="K166" s="166"/>
      <c r="L166" s="166"/>
      <c r="M166" s="166"/>
      <c r="N166" s="166"/>
      <c r="O166" s="166"/>
      <c r="P166" s="166"/>
      <c r="Q166" s="166"/>
      <c r="R166" s="166"/>
      <c r="S166" s="166"/>
      <c r="T166" s="166"/>
      <c r="U166" s="166"/>
      <c r="V166" s="166"/>
      <c r="W166" s="166"/>
      <c r="X166" s="166"/>
      <c r="Y166" s="166"/>
      <c r="Z166" s="164"/>
    </row>
    <row r="167" spans="1:27" ht="20.100000000000001" customHeight="1" x14ac:dyDescent="0.15">
      <c r="A167" s="140">
        <f>IFERROR(IF(AND($I153="する",AND(TRIM($I167)&lt;&gt;"",NOT(AND(ISNUMBER(VALUE(SUBSTITUTE($I167,"-",""))),IFERROR(SEARCH("-",$I167),0)&gt;0)))),1001,0),3)</f>
        <v>0</v>
      </c>
      <c r="B167" s="140"/>
      <c r="C167" s="159"/>
      <c r="D167" s="160">
        <v>8</v>
      </c>
      <c r="E167" s="135" t="s">
        <v>36</v>
      </c>
      <c r="I167" s="66"/>
      <c r="J167" s="66"/>
      <c r="K167" s="66"/>
      <c r="L167" s="66"/>
      <c r="M167" s="66"/>
      <c r="N167" s="166"/>
      <c r="O167" s="166"/>
      <c r="P167" s="166"/>
      <c r="Q167" s="166"/>
      <c r="R167" s="166"/>
      <c r="S167" s="166"/>
      <c r="T167" s="166"/>
      <c r="U167" s="166"/>
      <c r="V167" s="166"/>
      <c r="W167" s="166"/>
      <c r="X167" s="166"/>
      <c r="Y167" s="166"/>
      <c r="Z167" s="164"/>
    </row>
    <row r="168" spans="1:27" ht="20.100000000000001" customHeight="1" x14ac:dyDescent="0.15">
      <c r="A168" s="140"/>
      <c r="B168" s="140"/>
      <c r="C168" s="168"/>
      <c r="D168" s="165"/>
      <c r="E168" s="165"/>
      <c r="F168" s="165"/>
      <c r="G168" s="165"/>
      <c r="H168" s="165"/>
      <c r="I168" s="162"/>
      <c r="J168" s="167" t="s">
        <v>35</v>
      </c>
      <c r="K168" s="166"/>
      <c r="L168" s="166"/>
      <c r="M168" s="166"/>
      <c r="N168" s="166"/>
      <c r="O168" s="166"/>
      <c r="P168" s="166"/>
      <c r="Q168" s="166"/>
      <c r="R168" s="166"/>
      <c r="S168" s="166"/>
      <c r="T168" s="166"/>
      <c r="U168" s="166"/>
      <c r="V168" s="166"/>
      <c r="W168" s="166"/>
      <c r="X168" s="166"/>
      <c r="Y168" s="166"/>
      <c r="Z168" s="164"/>
    </row>
    <row r="169" spans="1:27" ht="20.100000000000001" customHeight="1" x14ac:dyDescent="0.15">
      <c r="A169" s="140">
        <f>IFERROR(IF(AND($I153="する",AND(TRIM($I169)&lt;&gt;"", NOT(IFERROR(SEARCH("@",$I169),0)&gt;0))),1001,0),3)</f>
        <v>0</v>
      </c>
      <c r="B169" s="140"/>
      <c r="C169" s="159"/>
      <c r="D169" s="160">
        <v>9</v>
      </c>
      <c r="E169" s="135" t="s">
        <v>37</v>
      </c>
      <c r="I169" s="66"/>
      <c r="J169" s="66"/>
      <c r="K169" s="66"/>
      <c r="L169" s="66"/>
      <c r="M169" s="66"/>
      <c r="N169" s="66"/>
      <c r="O169" s="66"/>
      <c r="P169" s="66"/>
      <c r="Q169" s="67"/>
      <c r="R169" s="66"/>
      <c r="S169" s="66"/>
      <c r="T169" s="66"/>
      <c r="U169" s="66"/>
      <c r="V169" s="66"/>
      <c r="W169" s="66"/>
      <c r="X169" s="66"/>
      <c r="Y169" s="66"/>
      <c r="Z169" s="164"/>
    </row>
    <row r="170" spans="1:27" ht="20.100000000000001" customHeight="1" x14ac:dyDescent="0.15">
      <c r="A170" s="140"/>
      <c r="B170" s="140"/>
      <c r="C170" s="168"/>
      <c r="D170" s="165"/>
      <c r="E170" s="165"/>
      <c r="F170" s="165"/>
      <c r="G170" s="165"/>
      <c r="H170" s="165"/>
      <c r="I170" s="162"/>
      <c r="J170" s="174" t="s">
        <v>78</v>
      </c>
      <c r="K170" s="191"/>
      <c r="L170" s="166"/>
      <c r="M170" s="166"/>
      <c r="N170" s="166"/>
      <c r="O170" s="166"/>
      <c r="P170" s="166"/>
      <c r="Q170" s="192"/>
      <c r="R170" s="166"/>
      <c r="S170" s="166"/>
      <c r="T170" s="166"/>
      <c r="U170" s="166"/>
      <c r="V170" s="166"/>
      <c r="W170" s="166"/>
      <c r="X170" s="166"/>
      <c r="Y170" s="166"/>
      <c r="Z170" s="164"/>
    </row>
    <row r="171" spans="1:27" ht="20.100000000000001" customHeight="1" x14ac:dyDescent="0.15">
      <c r="A171" s="140"/>
      <c r="B171" s="140"/>
      <c r="C171" s="180"/>
      <c r="D171" s="181"/>
      <c r="E171" s="181"/>
      <c r="F171" s="181"/>
      <c r="G171" s="181"/>
      <c r="H171" s="181"/>
      <c r="I171" s="182"/>
      <c r="J171" s="182"/>
      <c r="K171" s="183"/>
      <c r="L171" s="182"/>
      <c r="M171" s="182"/>
      <c r="N171" s="182"/>
      <c r="O171" s="182"/>
      <c r="P171" s="182"/>
      <c r="Q171" s="182"/>
      <c r="R171" s="182"/>
      <c r="S171" s="182"/>
      <c r="T171" s="182"/>
      <c r="U171" s="182"/>
      <c r="V171" s="182"/>
      <c r="W171" s="182"/>
      <c r="X171" s="182"/>
      <c r="Y171" s="211"/>
      <c r="Z171" s="184"/>
      <c r="AA171" s="198"/>
    </row>
    <row r="172" spans="1:27" ht="20.100000000000001" customHeight="1" x14ac:dyDescent="0.15">
      <c r="A172" s="140"/>
      <c r="B172" s="140"/>
      <c r="C172" s="165"/>
      <c r="D172" s="165"/>
      <c r="E172" s="165"/>
      <c r="F172" s="165"/>
      <c r="G172" s="165"/>
      <c r="H172" s="165"/>
      <c r="I172" s="186"/>
      <c r="J172" s="186"/>
      <c r="K172" s="186"/>
      <c r="L172" s="186"/>
      <c r="M172" s="186"/>
      <c r="N172" s="186"/>
      <c r="O172" s="186"/>
      <c r="P172" s="186"/>
      <c r="Q172" s="186"/>
      <c r="R172" s="186"/>
      <c r="S172" s="186"/>
      <c r="T172" s="186"/>
      <c r="U172" s="186"/>
      <c r="V172" s="186"/>
      <c r="W172" s="186"/>
      <c r="X172" s="186"/>
      <c r="Y172" s="212"/>
      <c r="Z172" s="165"/>
      <c r="AA172" s="198"/>
    </row>
    <row r="173" spans="1:27" ht="20.100000000000001" customHeight="1" x14ac:dyDescent="0.15">
      <c r="A173" s="140"/>
      <c r="B173" s="140"/>
      <c r="C173" s="165"/>
      <c r="D173" s="165"/>
      <c r="E173" s="165"/>
      <c r="F173" s="165"/>
      <c r="G173" s="165"/>
      <c r="H173" s="165"/>
      <c r="I173" s="213"/>
      <c r="J173" s="186"/>
      <c r="K173" s="186"/>
      <c r="L173" s="186"/>
      <c r="M173" s="186"/>
      <c r="N173" s="212"/>
      <c r="O173" s="186"/>
      <c r="P173" s="186"/>
      <c r="Q173" s="186"/>
      <c r="R173" s="212"/>
      <c r="S173" s="186"/>
      <c r="T173" s="186"/>
      <c r="U173" s="186"/>
      <c r="V173" s="186"/>
      <c r="W173" s="186"/>
      <c r="X173" s="186"/>
      <c r="Y173" s="186"/>
      <c r="Z173" s="186"/>
      <c r="AA173" s="186"/>
    </row>
    <row r="174" spans="1:27" ht="20.100000000000001" customHeight="1" x14ac:dyDescent="0.15">
      <c r="A174" s="140"/>
      <c r="B174" s="140"/>
      <c r="C174" s="152" t="s">
        <v>5</v>
      </c>
      <c r="D174" s="153"/>
      <c r="E174" s="153"/>
      <c r="F174" s="153"/>
      <c r="G174" s="153"/>
      <c r="H174" s="154"/>
      <c r="I174" s="214"/>
      <c r="J174" s="215"/>
      <c r="K174" s="215"/>
      <c r="L174" s="215"/>
      <c r="M174" s="215"/>
      <c r="N174" s="215"/>
      <c r="O174" s="215"/>
      <c r="P174" s="215"/>
      <c r="Q174" s="215"/>
      <c r="R174" s="215"/>
      <c r="S174" s="215"/>
      <c r="T174" s="215"/>
      <c r="U174" s="215"/>
      <c r="V174" s="215"/>
      <c r="W174" s="215"/>
      <c r="X174" s="215"/>
      <c r="Y174" s="215"/>
      <c r="Z174" s="215"/>
    </row>
    <row r="175" spans="1:27" ht="20.100000000000001" customHeight="1" x14ac:dyDescent="0.15">
      <c r="A175" s="140"/>
      <c r="B175" s="140"/>
      <c r="C175" s="216"/>
      <c r="D175" s="217"/>
      <c r="E175" s="217"/>
      <c r="F175" s="217"/>
      <c r="G175" s="217"/>
      <c r="H175" s="217"/>
      <c r="Z175" s="209"/>
      <c r="AA175" s="177"/>
    </row>
    <row r="176" spans="1:27" ht="20.100000000000001" customHeight="1" x14ac:dyDescent="0.15">
      <c r="A176" s="140">
        <f>IFERROR(IF(TRIM($I176)="",1001,0),3)</f>
        <v>1001</v>
      </c>
      <c r="B176" s="140"/>
      <c r="C176" s="159"/>
      <c r="D176" s="160">
        <v>1</v>
      </c>
      <c r="E176" s="135" t="s">
        <v>0</v>
      </c>
      <c r="I176" s="77"/>
      <c r="J176" s="77"/>
      <c r="K176" s="77"/>
      <c r="L176" s="77"/>
      <c r="M176" s="77"/>
      <c r="N176" s="165" t="s">
        <v>9</v>
      </c>
      <c r="O176" s="165"/>
      <c r="P176" s="165"/>
      <c r="Q176" s="165"/>
      <c r="R176" s="165"/>
      <c r="S176" s="165"/>
      <c r="T176" s="165"/>
      <c r="U176" s="165"/>
      <c r="V176" s="165"/>
      <c r="W176" s="165"/>
      <c r="X176" s="165"/>
      <c r="Y176" s="165"/>
      <c r="Z176" s="164"/>
    </row>
    <row r="177" spans="1:27" ht="45" customHeight="1" x14ac:dyDescent="0.15">
      <c r="A177" s="140"/>
      <c r="B177" s="140"/>
      <c r="C177" s="168"/>
      <c r="D177" s="165"/>
      <c r="E177" s="165"/>
      <c r="F177" s="165"/>
      <c r="G177" s="165"/>
      <c r="H177" s="165"/>
      <c r="I177" s="162"/>
      <c r="J177" s="189" t="s">
        <v>77</v>
      </c>
      <c r="K177" s="218"/>
      <c r="L177" s="218"/>
      <c r="M177" s="218"/>
      <c r="N177" s="218"/>
      <c r="O177" s="218"/>
      <c r="P177" s="218"/>
      <c r="Q177" s="218"/>
      <c r="R177" s="218"/>
      <c r="S177" s="218"/>
      <c r="T177" s="218"/>
      <c r="U177" s="218"/>
      <c r="V177" s="218"/>
      <c r="W177" s="218"/>
      <c r="X177" s="218"/>
      <c r="Y177" s="218"/>
      <c r="Z177" s="164"/>
    </row>
    <row r="178" spans="1:27" ht="20.100000000000001" customHeight="1" x14ac:dyDescent="0.15">
      <c r="A178" s="140"/>
      <c r="B178" s="140"/>
      <c r="C178" s="159"/>
      <c r="D178" s="160">
        <v>2</v>
      </c>
      <c r="E178" s="135" t="s">
        <v>10</v>
      </c>
      <c r="I178" s="75"/>
      <c r="J178" s="80"/>
      <c r="K178" s="80"/>
      <c r="L178" s="80"/>
      <c r="M178" s="80"/>
      <c r="N178" s="165"/>
      <c r="O178" s="165"/>
      <c r="P178" s="165"/>
      <c r="Q178" s="165"/>
      <c r="R178" s="165"/>
      <c r="S178" s="165"/>
      <c r="T178" s="165"/>
      <c r="U178" s="165"/>
      <c r="V178" s="165"/>
      <c r="W178" s="165"/>
      <c r="X178" s="165"/>
      <c r="Y178" s="165"/>
      <c r="Z178" s="164"/>
    </row>
    <row r="179" spans="1:27" ht="20.100000000000001" customHeight="1" x14ac:dyDescent="0.15">
      <c r="A179" s="140"/>
      <c r="B179" s="140"/>
      <c r="C179" s="168"/>
      <c r="D179" s="165"/>
      <c r="E179" s="165"/>
      <c r="F179" s="165"/>
      <c r="G179" s="165"/>
      <c r="H179" s="165"/>
      <c r="I179" s="162"/>
      <c r="J179" s="167" t="str">
        <f>日付例&amp;"　年月日を入力してください。個人の場合や設立日が1900/3/31以前の場合は、入力不要です。"</f>
        <v>例)2024/4/1、R6/4/1　年月日を入力してください。個人の場合や設立日が1900/3/31以前の場合は、入力不要です。</v>
      </c>
      <c r="K179" s="166"/>
      <c r="L179" s="166"/>
      <c r="M179" s="166"/>
      <c r="N179" s="166"/>
      <c r="O179" s="166"/>
      <c r="P179" s="166"/>
      <c r="Q179" s="166"/>
      <c r="R179" s="166"/>
      <c r="S179" s="166"/>
      <c r="T179" s="166"/>
      <c r="U179" s="166"/>
      <c r="V179" s="166"/>
      <c r="W179" s="166"/>
      <c r="X179" s="166"/>
      <c r="Y179" s="166"/>
      <c r="Z179" s="164"/>
    </row>
    <row r="180" spans="1:27" ht="20.100000000000001" customHeight="1" x14ac:dyDescent="0.15">
      <c r="A180" s="140"/>
      <c r="B180" s="140"/>
      <c r="C180" s="159"/>
      <c r="D180" s="160">
        <v>3</v>
      </c>
      <c r="E180" s="135" t="s">
        <v>59</v>
      </c>
      <c r="F180" s="165"/>
      <c r="G180" s="165"/>
      <c r="H180" s="165"/>
      <c r="I180" s="75"/>
      <c r="J180" s="80"/>
      <c r="K180" s="80"/>
      <c r="L180" s="80"/>
      <c r="M180" s="80"/>
      <c r="N180" s="219"/>
      <c r="O180" s="220"/>
      <c r="P180" s="220"/>
      <c r="Q180" s="220"/>
      <c r="R180" s="220"/>
      <c r="S180" s="220"/>
      <c r="T180" s="220"/>
      <c r="U180" s="220"/>
      <c r="V180" s="220"/>
      <c r="W180" s="220"/>
      <c r="X180" s="220"/>
      <c r="Y180" s="220"/>
      <c r="Z180" s="221"/>
      <c r="AA180" s="168"/>
    </row>
    <row r="181" spans="1:27" ht="20.100000000000001" customHeight="1" x14ac:dyDescent="0.15">
      <c r="A181" s="140"/>
      <c r="B181" s="140"/>
      <c r="C181" s="159"/>
      <c r="D181" s="160"/>
      <c r="E181" s="165"/>
      <c r="F181" s="165"/>
      <c r="G181" s="165"/>
      <c r="H181" s="165"/>
      <c r="I181" s="222"/>
      <c r="J181" s="167" t="str">
        <f>日付例&amp;"　年月日を入力してください。創業日が1900/3/31以前の場合は、入力不要です。"</f>
        <v>例)2024/4/1、R6/4/1　年月日を入力してください。創業日が1900/3/31以前の場合は、入力不要です。</v>
      </c>
      <c r="K181" s="167"/>
      <c r="L181" s="167"/>
      <c r="M181" s="176"/>
      <c r="N181" s="223"/>
      <c r="O181" s="167"/>
      <c r="P181" s="176"/>
      <c r="Q181" s="167"/>
      <c r="R181" s="167"/>
      <c r="S181" s="167"/>
      <c r="T181" s="167"/>
      <c r="U181" s="167"/>
      <c r="V181" s="167"/>
      <c r="W181" s="167"/>
      <c r="X181" s="167"/>
      <c r="Y181" s="167"/>
      <c r="Z181" s="179"/>
      <c r="AA181" s="168"/>
    </row>
    <row r="182" spans="1:27" ht="20.100000000000001" customHeight="1" x14ac:dyDescent="0.15">
      <c r="A182" s="140"/>
      <c r="B182" s="140"/>
      <c r="C182" s="159"/>
      <c r="D182" s="160">
        <v>4</v>
      </c>
      <c r="E182" s="165" t="s">
        <v>11</v>
      </c>
      <c r="F182" s="165"/>
      <c r="G182" s="165"/>
      <c r="H182" s="165"/>
      <c r="I182" s="75"/>
      <c r="J182" s="76"/>
      <c r="K182" s="76"/>
      <c r="L182" s="76"/>
      <c r="M182" s="76"/>
      <c r="N182" s="224" t="s">
        <v>12</v>
      </c>
      <c r="O182" s="75"/>
      <c r="P182" s="67"/>
      <c r="Q182" s="67"/>
      <c r="R182" s="67"/>
      <c r="S182" s="225" t="s">
        <v>13</v>
      </c>
      <c r="U182" s="220"/>
      <c r="V182" s="220"/>
      <c r="W182" s="220"/>
      <c r="X182" s="220"/>
      <c r="Y182" s="220"/>
      <c r="Z182" s="221"/>
      <c r="AA182" s="168"/>
    </row>
    <row r="183" spans="1:27" ht="20.100000000000001" customHeight="1" x14ac:dyDescent="0.15">
      <c r="A183" s="140"/>
      <c r="B183" s="140"/>
      <c r="C183" s="159"/>
      <c r="D183" s="160"/>
      <c r="E183" s="226" t="s">
        <v>14</v>
      </c>
      <c r="F183" s="165"/>
      <c r="G183" s="165"/>
      <c r="H183" s="165"/>
      <c r="I183" s="222"/>
      <c r="J183" s="167" t="str">
        <f>日付例&amp;"　年月日を入力してください。"</f>
        <v>例)2024/4/1、R6/4/1　年月日を入力してください。</v>
      </c>
      <c r="K183" s="167"/>
      <c r="L183" s="167"/>
      <c r="M183" s="176"/>
      <c r="N183" s="223"/>
      <c r="O183" s="167"/>
      <c r="P183" s="176"/>
      <c r="Q183" s="167"/>
      <c r="R183" s="167"/>
      <c r="S183" s="167"/>
      <c r="T183" s="167"/>
      <c r="U183" s="167"/>
      <c r="V183" s="167"/>
      <c r="W183" s="167"/>
      <c r="X183" s="167"/>
      <c r="Y183" s="167"/>
      <c r="Z183" s="179"/>
      <c r="AA183" s="168"/>
    </row>
    <row r="184" spans="1:27" ht="20.100000000000001" customHeight="1" x14ac:dyDescent="0.15">
      <c r="A184" s="140"/>
      <c r="B184" s="140"/>
      <c r="C184" s="159"/>
      <c r="D184" s="160">
        <v>5</v>
      </c>
      <c r="E184" s="227" t="s">
        <v>74</v>
      </c>
      <c r="F184" s="165"/>
      <c r="G184" s="165"/>
      <c r="H184" s="165"/>
      <c r="I184" s="75"/>
      <c r="J184" s="76"/>
      <c r="K184" s="76"/>
      <c r="L184" s="76"/>
      <c r="M184" s="76"/>
      <c r="N184" s="228"/>
      <c r="O184" s="220"/>
      <c r="P184" s="229"/>
      <c r="Q184" s="220"/>
      <c r="R184" s="220"/>
      <c r="S184" s="220"/>
      <c r="T184" s="220"/>
      <c r="U184" s="220"/>
      <c r="V184" s="220"/>
      <c r="W184" s="220"/>
      <c r="X184" s="220"/>
      <c r="Y184" s="220"/>
      <c r="Z184" s="221"/>
      <c r="AA184" s="168"/>
    </row>
    <row r="185" spans="1:27" ht="20.100000000000001" customHeight="1" x14ac:dyDescent="0.15">
      <c r="A185" s="140"/>
      <c r="B185" s="140"/>
      <c r="C185" s="159"/>
      <c r="D185" s="160"/>
      <c r="E185" s="226" t="s">
        <v>60</v>
      </c>
      <c r="F185" s="165"/>
      <c r="G185" s="165"/>
      <c r="H185" s="165"/>
      <c r="I185" s="230"/>
      <c r="J185" s="167" t="str">
        <f>日付例&amp;"　年月日を入力してください。"</f>
        <v>例)2024/4/1、R6/4/1　年月日を入力してください。</v>
      </c>
      <c r="K185" s="167"/>
      <c r="L185" s="167"/>
      <c r="M185" s="176"/>
      <c r="N185" s="223"/>
      <c r="O185" s="167"/>
      <c r="P185" s="176"/>
      <c r="Q185" s="167"/>
      <c r="R185" s="167"/>
      <c r="X185" s="167"/>
      <c r="Y185" s="167"/>
      <c r="Z185" s="179"/>
      <c r="AA185" s="168"/>
    </row>
    <row r="186" spans="1:27" ht="20.100000000000001" customHeight="1" x14ac:dyDescent="0.15">
      <c r="A186" s="140"/>
      <c r="B186" s="140"/>
      <c r="C186" s="159"/>
      <c r="D186" s="160">
        <v>6</v>
      </c>
      <c r="E186" s="231" t="s">
        <v>82</v>
      </c>
      <c r="F186" s="231"/>
      <c r="G186" s="231"/>
      <c r="I186" s="232"/>
      <c r="J186" s="232"/>
      <c r="K186" s="232"/>
      <c r="L186" s="232"/>
      <c r="M186" s="165"/>
      <c r="N186" s="165"/>
      <c r="O186" s="165"/>
      <c r="P186" s="165"/>
      <c r="Q186" s="165"/>
      <c r="R186" s="165"/>
      <c r="S186" s="165"/>
      <c r="T186" s="165"/>
      <c r="U186" s="165"/>
      <c r="V186" s="165"/>
      <c r="W186" s="165"/>
      <c r="X186" s="165"/>
      <c r="Z186" s="209"/>
    </row>
    <row r="187" spans="1:27" ht="20.100000000000001" customHeight="1" x14ac:dyDescent="0.15">
      <c r="A187" s="140"/>
      <c r="B187" s="140"/>
      <c r="C187" s="159"/>
      <c r="E187" s="233"/>
      <c r="F187" s="234"/>
      <c r="G187" s="234"/>
      <c r="H187" s="235"/>
      <c r="I187" s="236" t="s">
        <v>248</v>
      </c>
      <c r="J187" s="237"/>
      <c r="K187" s="237"/>
      <c r="L187" s="237"/>
      <c r="M187" s="237"/>
      <c r="N187" s="237" t="s">
        <v>249</v>
      </c>
      <c r="O187" s="237"/>
      <c r="P187" s="237"/>
      <c r="Q187" s="238"/>
      <c r="R187" s="239"/>
      <c r="Y187" s="165"/>
      <c r="Z187" s="209"/>
    </row>
    <row r="188" spans="1:27" ht="20.100000000000001" customHeight="1" x14ac:dyDescent="0.15">
      <c r="A188" s="140">
        <f>IFERROR(IF(TRIM($I188)="",1001,0),3)</f>
        <v>1001</v>
      </c>
      <c r="B188" s="140"/>
      <c r="C188" s="159"/>
      <c r="D188" s="160"/>
      <c r="E188" s="240" t="s">
        <v>61</v>
      </c>
      <c r="F188" s="241"/>
      <c r="G188" s="241"/>
      <c r="H188" s="242"/>
      <c r="I188" s="27"/>
      <c r="J188" s="37"/>
      <c r="K188" s="37"/>
      <c r="L188" s="37"/>
      <c r="M188" s="78"/>
      <c r="N188" s="36"/>
      <c r="O188" s="37"/>
      <c r="P188" s="37"/>
      <c r="Q188" s="38"/>
      <c r="R188" s="239"/>
      <c r="Y188" s="165"/>
      <c r="Z188" s="209"/>
    </row>
    <row r="189" spans="1:27" ht="20.100000000000001" customHeight="1" x14ac:dyDescent="0.15">
      <c r="A189" s="140">
        <f>IFERROR(IF(TRIM($I189)="",1001,0),3)</f>
        <v>1001</v>
      </c>
      <c r="B189" s="140"/>
      <c r="C189" s="159"/>
      <c r="D189" s="160"/>
      <c r="E189" s="243" t="s">
        <v>62</v>
      </c>
      <c r="F189" s="244"/>
      <c r="G189" s="244"/>
      <c r="H189" s="245"/>
      <c r="I189" s="30"/>
      <c r="J189" s="40"/>
      <c r="K189" s="40"/>
      <c r="L189" s="40"/>
      <c r="M189" s="79"/>
      <c r="N189" s="39"/>
      <c r="O189" s="40"/>
      <c r="P189" s="40"/>
      <c r="Q189" s="41"/>
      <c r="R189" s="239"/>
      <c r="Y189" s="165"/>
      <c r="Z189" s="209"/>
    </row>
    <row r="190" spans="1:27" ht="20.100000000000001" customHeight="1" thickBot="1" x14ac:dyDescent="0.2">
      <c r="A190" s="140">
        <f>IFERROR(IF(TRIM($I190)="",1001,0),3)</f>
        <v>1001</v>
      </c>
      <c r="B190" s="140"/>
      <c r="C190" s="159"/>
      <c r="D190" s="160"/>
      <c r="E190" s="246" t="s">
        <v>63</v>
      </c>
      <c r="F190" s="247"/>
      <c r="G190" s="247"/>
      <c r="H190" s="248"/>
      <c r="I190" s="33"/>
      <c r="J190" s="43"/>
      <c r="K190" s="43"/>
      <c r="L190" s="43"/>
      <c r="M190" s="45"/>
      <c r="N190" s="42"/>
      <c r="O190" s="43"/>
      <c r="P190" s="43"/>
      <c r="Q190" s="44"/>
      <c r="R190" s="239"/>
      <c r="Y190" s="165"/>
      <c r="Z190" s="209"/>
    </row>
    <row r="191" spans="1:27" ht="20.100000000000001" customHeight="1" thickTop="1" x14ac:dyDescent="0.15">
      <c r="A191" s="140"/>
      <c r="B191" s="140"/>
      <c r="C191" s="159"/>
      <c r="D191" s="160"/>
      <c r="E191" s="249" t="s">
        <v>64</v>
      </c>
      <c r="F191" s="250"/>
      <c r="G191" s="250"/>
      <c r="H191" s="251"/>
      <c r="I191" s="252">
        <f>SUM(I188:M190)</f>
        <v>0</v>
      </c>
      <c r="J191" s="253"/>
      <c r="K191" s="253"/>
      <c r="L191" s="253"/>
      <c r="M191" s="254"/>
      <c r="N191" s="255">
        <f>SUM(N188:Q190)</f>
        <v>0</v>
      </c>
      <c r="O191" s="253"/>
      <c r="P191" s="253"/>
      <c r="Q191" s="256"/>
      <c r="R191" s="257"/>
      <c r="Y191" s="165"/>
      <c r="Z191" s="209"/>
    </row>
    <row r="192" spans="1:27" ht="20.100000000000001" customHeight="1" x14ac:dyDescent="0.15">
      <c r="A192" s="140"/>
      <c r="B192" s="140"/>
      <c r="C192" s="159"/>
      <c r="D192" s="160"/>
      <c r="E192" s="258"/>
      <c r="F192" s="259"/>
      <c r="G192" s="228"/>
      <c r="H192" s="228"/>
      <c r="I192" s="219"/>
      <c r="J192" s="228"/>
      <c r="K192" s="228"/>
      <c r="Y192" s="165"/>
      <c r="Z192" s="209"/>
    </row>
    <row r="193" spans="1:27" ht="20.100000000000001" customHeight="1" x14ac:dyDescent="0.15">
      <c r="A193" s="140">
        <f>IFERROR(IF(TRIM($I193)="",1001,0),3)</f>
        <v>1001</v>
      </c>
      <c r="B193" s="140"/>
      <c r="C193" s="155"/>
      <c r="D193" s="160">
        <v>7</v>
      </c>
      <c r="E193" s="165" t="s">
        <v>255</v>
      </c>
      <c r="F193" s="156"/>
      <c r="G193" s="156"/>
      <c r="H193" s="156"/>
      <c r="I193" s="46"/>
      <c r="J193" s="47"/>
      <c r="K193" s="47"/>
      <c r="L193" s="47"/>
      <c r="M193" s="47"/>
      <c r="N193" s="165" t="s">
        <v>67</v>
      </c>
      <c r="O193" s="165"/>
      <c r="P193" s="165"/>
      <c r="Q193" s="165"/>
      <c r="R193" s="165"/>
      <c r="S193" s="165"/>
      <c r="T193" s="165"/>
      <c r="U193" s="165"/>
      <c r="V193" s="165"/>
      <c r="W193" s="165"/>
      <c r="X193" s="165"/>
      <c r="Y193" s="165"/>
      <c r="Z193" s="164"/>
      <c r="AA193" s="168"/>
    </row>
    <row r="194" spans="1:27" ht="20.100000000000001" customHeight="1" x14ac:dyDescent="0.15">
      <c r="A194" s="140"/>
      <c r="B194" s="140"/>
      <c r="C194" s="159"/>
      <c r="D194" s="160"/>
      <c r="E194" s="165"/>
      <c r="F194" s="165"/>
      <c r="G194" s="165"/>
      <c r="H194" s="165"/>
      <c r="I194" s="220"/>
      <c r="J194" s="220"/>
      <c r="K194" s="220"/>
      <c r="L194" s="228"/>
      <c r="M194" s="228"/>
      <c r="N194" s="228"/>
      <c r="O194" s="220"/>
      <c r="P194" s="220"/>
      <c r="Q194" s="220"/>
      <c r="R194" s="220"/>
      <c r="S194" s="220"/>
      <c r="T194" s="220"/>
      <c r="U194" s="220"/>
      <c r="V194" s="220"/>
      <c r="W194" s="220"/>
      <c r="X194" s="220"/>
      <c r="Y194" s="220"/>
      <c r="Z194" s="221"/>
      <c r="AA194" s="168"/>
    </row>
    <row r="195" spans="1:27" ht="20.100000000000001" customHeight="1" x14ac:dyDescent="0.15">
      <c r="A195" s="140"/>
      <c r="B195" s="140"/>
      <c r="C195" s="159"/>
      <c r="D195" s="160">
        <v>8</v>
      </c>
      <c r="E195" s="165" t="s">
        <v>15</v>
      </c>
      <c r="F195" s="165"/>
      <c r="G195" s="165"/>
      <c r="H195" s="165"/>
      <c r="I195" s="198"/>
      <c r="Z195" s="209"/>
      <c r="AA195" s="168"/>
    </row>
    <row r="196" spans="1:27" ht="20.100000000000001" customHeight="1" x14ac:dyDescent="0.15">
      <c r="A196" s="140"/>
      <c r="B196" s="140"/>
      <c r="C196" s="159"/>
      <c r="D196" s="209"/>
      <c r="E196" s="260" t="s">
        <v>1</v>
      </c>
      <c r="F196" s="261"/>
      <c r="G196" s="261"/>
      <c r="H196" s="262"/>
      <c r="I196" s="263" t="s">
        <v>65</v>
      </c>
      <c r="J196" s="264"/>
      <c r="K196" s="264"/>
      <c r="L196" s="264"/>
      <c r="M196" s="265"/>
      <c r="Z196" s="209"/>
      <c r="AA196" s="168"/>
    </row>
    <row r="197" spans="1:27" ht="20.100000000000001" customHeight="1" x14ac:dyDescent="0.15">
      <c r="A197" s="140">
        <f>IFERROR(IF(TRIM($I197)="",1001,0),3)</f>
        <v>1001</v>
      </c>
      <c r="B197" s="140"/>
      <c r="C197" s="159"/>
      <c r="D197" s="160"/>
      <c r="E197" s="266" t="s">
        <v>66</v>
      </c>
      <c r="F197" s="267"/>
      <c r="G197" s="267"/>
      <c r="H197" s="268"/>
      <c r="I197" s="27"/>
      <c r="J197" s="28"/>
      <c r="K197" s="28"/>
      <c r="L197" s="28"/>
      <c r="M197" s="29"/>
      <c r="N197" s="135" t="s">
        <v>67</v>
      </c>
      <c r="Z197" s="209"/>
      <c r="AA197" s="168"/>
    </row>
    <row r="198" spans="1:27" ht="20.100000000000001" customHeight="1" thickBot="1" x14ac:dyDescent="0.2">
      <c r="A198" s="140">
        <f>IFERROR(IF(TRIM($I198)="",1001,0),3)</f>
        <v>1001</v>
      </c>
      <c r="B198" s="140"/>
      <c r="C198" s="159"/>
      <c r="D198" s="160"/>
      <c r="E198" s="269" t="s">
        <v>68</v>
      </c>
      <c r="F198" s="270"/>
      <c r="G198" s="270"/>
      <c r="H198" s="271"/>
      <c r="I198" s="33"/>
      <c r="J198" s="34"/>
      <c r="K198" s="34"/>
      <c r="L198" s="34"/>
      <c r="M198" s="35"/>
      <c r="N198" s="135" t="s">
        <v>67</v>
      </c>
      <c r="Z198" s="209"/>
      <c r="AA198" s="168"/>
    </row>
    <row r="199" spans="1:27" ht="20.100000000000001" customHeight="1" thickTop="1" x14ac:dyDescent="0.15">
      <c r="A199" s="140"/>
      <c r="B199" s="140"/>
      <c r="C199" s="159"/>
      <c r="D199" s="160"/>
      <c r="E199" s="272" t="s">
        <v>16</v>
      </c>
      <c r="F199" s="273"/>
      <c r="G199" s="273"/>
      <c r="H199" s="274"/>
      <c r="I199" s="275" t="str">
        <f>IFERROR(ROUND(I197*100/I198,1),"")</f>
        <v/>
      </c>
      <c r="J199" s="276"/>
      <c r="K199" s="276"/>
      <c r="L199" s="276"/>
      <c r="M199" s="277"/>
      <c r="N199" s="135" t="s">
        <v>2</v>
      </c>
      <c r="Z199" s="209"/>
      <c r="AA199" s="168"/>
    </row>
    <row r="200" spans="1:27" ht="20.100000000000001" customHeight="1" x14ac:dyDescent="0.15">
      <c r="A200" s="140"/>
      <c r="B200" s="140"/>
      <c r="C200" s="159"/>
      <c r="D200" s="160"/>
      <c r="E200" s="220"/>
      <c r="F200" s="220"/>
      <c r="G200" s="220"/>
      <c r="H200" s="220"/>
      <c r="I200" s="220"/>
      <c r="J200" s="220"/>
      <c r="K200" s="220"/>
      <c r="L200" s="220"/>
      <c r="M200" s="220"/>
      <c r="N200" s="220"/>
      <c r="O200" s="220"/>
      <c r="P200" s="220"/>
      <c r="Q200" s="220"/>
      <c r="R200" s="220"/>
      <c r="S200" s="220"/>
      <c r="T200" s="220"/>
      <c r="U200" s="220"/>
      <c r="V200" s="220"/>
      <c r="W200" s="220"/>
      <c r="X200" s="220"/>
      <c r="Y200" s="220"/>
      <c r="Z200" s="221"/>
      <c r="AA200" s="168"/>
    </row>
    <row r="201" spans="1:27" ht="20.100000000000001" customHeight="1" x14ac:dyDescent="0.15">
      <c r="A201" s="140">
        <f>IFERROR(IF(TRIM($I201)="",1001,0),3)</f>
        <v>1001</v>
      </c>
      <c r="B201" s="140"/>
      <c r="C201" s="155"/>
      <c r="D201" s="160">
        <v>9</v>
      </c>
      <c r="E201" s="165" t="s">
        <v>305</v>
      </c>
      <c r="F201" s="278"/>
      <c r="G201" s="165"/>
      <c r="H201" s="278"/>
      <c r="I201" s="48"/>
      <c r="J201" s="49"/>
      <c r="K201" s="49"/>
      <c r="L201" s="49"/>
      <c r="M201" s="49"/>
      <c r="N201" s="165"/>
      <c r="O201" s="165"/>
      <c r="P201" s="165"/>
      <c r="Q201" s="165"/>
      <c r="R201" s="165"/>
      <c r="S201" s="165"/>
      <c r="T201" s="165"/>
      <c r="U201" s="165"/>
      <c r="V201" s="165"/>
      <c r="W201" s="165"/>
      <c r="X201" s="165"/>
      <c r="Y201" s="165"/>
      <c r="Z201" s="164"/>
      <c r="AA201" s="168"/>
    </row>
    <row r="202" spans="1:27" ht="20.100000000000001" customHeight="1" x14ac:dyDescent="0.15">
      <c r="A202" s="140"/>
      <c r="B202" s="140"/>
      <c r="C202" s="159"/>
      <c r="D202" s="160"/>
      <c r="E202" s="279" t="s">
        <v>306</v>
      </c>
      <c r="F202" s="220"/>
      <c r="G202" s="220"/>
      <c r="H202" s="220"/>
      <c r="I202" s="220"/>
      <c r="J202" s="167" t="s">
        <v>250</v>
      </c>
      <c r="K202" s="220"/>
      <c r="L202" s="220"/>
      <c r="M202" s="220"/>
      <c r="N202" s="220"/>
      <c r="O202" s="220"/>
      <c r="P202" s="220"/>
      <c r="Q202" s="220"/>
      <c r="R202" s="220"/>
      <c r="S202" s="220"/>
      <c r="T202" s="220"/>
      <c r="U202" s="220"/>
      <c r="V202" s="220"/>
      <c r="W202" s="220"/>
      <c r="X202" s="220"/>
      <c r="Y202" s="220"/>
      <c r="Z202" s="221"/>
      <c r="AA202" s="168"/>
    </row>
    <row r="203" spans="1:27" ht="20.100000000000001" customHeight="1" x14ac:dyDescent="0.15">
      <c r="A203" s="140"/>
      <c r="B203" s="140"/>
      <c r="C203" s="155"/>
      <c r="D203" s="160">
        <v>10</v>
      </c>
      <c r="E203" s="165" t="s">
        <v>256</v>
      </c>
      <c r="F203" s="165"/>
      <c r="G203" s="165"/>
      <c r="H203" s="165"/>
      <c r="I203" s="165"/>
      <c r="J203" s="165"/>
      <c r="K203" s="165"/>
      <c r="L203" s="165"/>
      <c r="M203" s="165"/>
      <c r="N203" s="165"/>
      <c r="O203" s="165"/>
      <c r="P203" s="165"/>
      <c r="Q203" s="165"/>
      <c r="R203" s="165"/>
      <c r="S203" s="165"/>
      <c r="T203" s="165"/>
      <c r="U203" s="165"/>
      <c r="V203" s="165"/>
      <c r="W203" s="165"/>
      <c r="X203" s="165"/>
      <c r="Y203" s="165"/>
      <c r="Z203" s="164"/>
      <c r="AA203" s="168"/>
    </row>
    <row r="204" spans="1:27" ht="20.100000000000001" customHeight="1" x14ac:dyDescent="0.15">
      <c r="A204" s="140"/>
      <c r="B204" s="140"/>
      <c r="C204" s="155"/>
      <c r="D204" s="160"/>
      <c r="E204" s="280" t="s">
        <v>257</v>
      </c>
      <c r="F204" s="280"/>
      <c r="G204" s="280"/>
      <c r="H204" s="280"/>
      <c r="I204" s="280"/>
      <c r="J204" s="280"/>
      <c r="K204" s="280"/>
      <c r="L204" s="280"/>
      <c r="M204" s="280"/>
      <c r="N204" s="280"/>
      <c r="O204" s="280"/>
      <c r="P204" s="280"/>
      <c r="Q204" s="280"/>
      <c r="R204" s="280"/>
      <c r="S204" s="280"/>
      <c r="T204" s="280"/>
      <c r="U204" s="280"/>
      <c r="V204" s="280"/>
      <c r="W204" s="280"/>
      <c r="X204" s="280"/>
      <c r="Y204" s="165"/>
      <c r="Z204" s="164"/>
      <c r="AA204" s="168"/>
    </row>
    <row r="205" spans="1:27" ht="20.100000000000001" customHeight="1" x14ac:dyDescent="0.15">
      <c r="A205" s="140"/>
      <c r="B205" s="140"/>
      <c r="C205" s="159"/>
      <c r="D205" s="160"/>
      <c r="E205" s="225" t="s">
        <v>393</v>
      </c>
      <c r="F205" s="220"/>
      <c r="G205" s="220"/>
      <c r="H205" s="220"/>
      <c r="I205" s="220"/>
      <c r="J205" s="167"/>
      <c r="K205" s="220"/>
      <c r="L205" s="220"/>
      <c r="M205" s="220"/>
      <c r="N205" s="220"/>
      <c r="O205" s="220"/>
      <c r="P205" s="220"/>
      <c r="Q205" s="220"/>
      <c r="R205" s="220"/>
      <c r="S205" s="220"/>
      <c r="T205" s="220"/>
      <c r="U205" s="220"/>
      <c r="V205" s="220"/>
      <c r="W205" s="220"/>
      <c r="X205" s="220"/>
      <c r="Y205" s="220"/>
      <c r="Z205" s="221"/>
      <c r="AA205" s="168"/>
    </row>
    <row r="206" spans="1:27" ht="30" customHeight="1" x14ac:dyDescent="0.15">
      <c r="A206" s="140"/>
      <c r="B206" s="140"/>
      <c r="C206" s="159"/>
      <c r="D206" s="160"/>
      <c r="E206" s="281" t="s">
        <v>258</v>
      </c>
      <c r="F206" s="281"/>
      <c r="G206" s="281"/>
      <c r="H206" s="281"/>
      <c r="I206" s="281"/>
      <c r="J206" s="281"/>
      <c r="K206" s="281"/>
      <c r="L206" s="281"/>
      <c r="M206" s="281"/>
      <c r="N206" s="281"/>
      <c r="O206" s="281"/>
      <c r="P206" s="281"/>
      <c r="Q206" s="281"/>
      <c r="R206" s="281"/>
      <c r="S206" s="281"/>
      <c r="T206" s="281"/>
      <c r="U206" s="281"/>
      <c r="V206" s="281"/>
      <c r="W206" s="281"/>
      <c r="X206" s="281"/>
      <c r="Y206" s="281"/>
      <c r="Z206" s="221"/>
      <c r="AA206" s="168"/>
    </row>
    <row r="207" spans="1:27" ht="20.100000000000001" customHeight="1" x14ac:dyDescent="0.15">
      <c r="A207" s="140"/>
      <c r="B207" s="140"/>
      <c r="C207" s="159"/>
      <c r="D207" s="160"/>
      <c r="E207" s="282" t="s">
        <v>392</v>
      </c>
      <c r="F207" s="283"/>
      <c r="G207" s="283"/>
      <c r="H207" s="283"/>
      <c r="I207" s="283"/>
      <c r="J207" s="283"/>
      <c r="K207" s="283"/>
      <c r="L207" s="284" t="s">
        <v>295</v>
      </c>
      <c r="M207" s="283"/>
      <c r="N207" s="283"/>
      <c r="O207" s="283"/>
      <c r="P207" s="283"/>
      <c r="Q207" s="283"/>
      <c r="R207" s="283"/>
      <c r="S207" s="283"/>
      <c r="T207" s="285"/>
      <c r="U207" s="284" t="s">
        <v>296</v>
      </c>
      <c r="V207" s="283"/>
      <c r="W207" s="283"/>
      <c r="X207" s="283"/>
      <c r="Y207" s="286"/>
      <c r="Z207" s="221"/>
      <c r="AA207" s="168"/>
    </row>
    <row r="208" spans="1:27" ht="30" customHeight="1" x14ac:dyDescent="0.15">
      <c r="A208" s="140"/>
      <c r="B208" s="140"/>
      <c r="C208" s="159"/>
      <c r="D208" s="160"/>
      <c r="E208" s="50"/>
      <c r="F208" s="51"/>
      <c r="G208" s="51"/>
      <c r="H208" s="51"/>
      <c r="I208" s="51"/>
      <c r="J208" s="51"/>
      <c r="K208" s="52"/>
      <c r="L208" s="56"/>
      <c r="M208" s="51"/>
      <c r="N208" s="51"/>
      <c r="O208" s="51"/>
      <c r="P208" s="51"/>
      <c r="Q208" s="51"/>
      <c r="R208" s="57"/>
      <c r="S208" s="51"/>
      <c r="T208" s="58"/>
      <c r="U208" s="56"/>
      <c r="V208" s="51"/>
      <c r="W208" s="51"/>
      <c r="X208" s="51"/>
      <c r="Y208" s="59"/>
      <c r="Z208" s="221"/>
      <c r="AA208" s="168"/>
    </row>
    <row r="209" spans="1:27" ht="30" customHeight="1" x14ac:dyDescent="0.15">
      <c r="A209" s="140"/>
      <c r="B209" s="140"/>
      <c r="C209" s="159"/>
      <c r="D209" s="160"/>
      <c r="E209" s="53"/>
      <c r="F209" s="54"/>
      <c r="G209" s="54"/>
      <c r="H209" s="54"/>
      <c r="I209" s="54"/>
      <c r="J209" s="54"/>
      <c r="K209" s="55"/>
      <c r="L209" s="60"/>
      <c r="M209" s="54"/>
      <c r="N209" s="54"/>
      <c r="O209" s="54"/>
      <c r="P209" s="54"/>
      <c r="Q209" s="54"/>
      <c r="R209" s="61"/>
      <c r="S209" s="54"/>
      <c r="T209" s="62"/>
      <c r="U209" s="60"/>
      <c r="V209" s="54"/>
      <c r="W209" s="54"/>
      <c r="X209" s="54"/>
      <c r="Y209" s="63"/>
      <c r="Z209" s="221"/>
      <c r="AA209" s="168"/>
    </row>
    <row r="210" spans="1:27" ht="20.100000000000001" customHeight="1" x14ac:dyDescent="0.15">
      <c r="A210" s="140"/>
      <c r="B210" s="140"/>
      <c r="C210" s="159"/>
      <c r="D210" s="160"/>
      <c r="E210" s="279"/>
      <c r="F210" s="220"/>
      <c r="G210" s="220"/>
      <c r="H210" s="220"/>
      <c r="I210" s="220"/>
      <c r="J210" s="167"/>
      <c r="K210" s="220"/>
      <c r="L210" s="220"/>
      <c r="M210" s="220"/>
      <c r="N210" s="220"/>
      <c r="O210" s="220"/>
      <c r="P210" s="220"/>
      <c r="Q210" s="220"/>
      <c r="R210" s="220"/>
      <c r="S210" s="220"/>
      <c r="T210" s="220"/>
      <c r="U210" s="220"/>
      <c r="V210" s="220"/>
      <c r="W210" s="220"/>
      <c r="X210" s="220"/>
      <c r="Y210" s="220"/>
      <c r="Z210" s="221"/>
      <c r="AA210" s="168"/>
    </row>
    <row r="211" spans="1:27" ht="20.100000000000001" customHeight="1" x14ac:dyDescent="0.15">
      <c r="A211" s="140"/>
      <c r="B211" s="140"/>
      <c r="C211" s="159"/>
      <c r="D211" s="160"/>
      <c r="E211" s="225" t="s">
        <v>394</v>
      </c>
      <c r="F211" s="220"/>
      <c r="G211" s="220"/>
      <c r="H211" s="220"/>
      <c r="I211" s="220"/>
      <c r="J211" s="167"/>
      <c r="K211" s="220"/>
      <c r="L211" s="220"/>
      <c r="M211" s="220"/>
      <c r="N211" s="220"/>
      <c r="O211" s="220"/>
      <c r="P211" s="220"/>
      <c r="Q211" s="220"/>
      <c r="R211" s="220"/>
      <c r="S211" s="220"/>
      <c r="T211" s="220"/>
      <c r="U211" s="220"/>
      <c r="V211" s="220"/>
      <c r="W211" s="220"/>
      <c r="X211" s="220"/>
      <c r="Y211" s="220"/>
      <c r="Z211" s="221"/>
      <c r="AA211" s="168"/>
    </row>
    <row r="212" spans="1:27" ht="30" customHeight="1" x14ac:dyDescent="0.15">
      <c r="A212" s="140"/>
      <c r="B212" s="140"/>
      <c r="C212" s="159"/>
      <c r="D212" s="160"/>
      <c r="E212" s="281" t="s">
        <v>259</v>
      </c>
      <c r="F212" s="281"/>
      <c r="G212" s="281"/>
      <c r="H212" s="281"/>
      <c r="I212" s="281"/>
      <c r="J212" s="281"/>
      <c r="K212" s="281"/>
      <c r="L212" s="281"/>
      <c r="M212" s="281"/>
      <c r="N212" s="281"/>
      <c r="O212" s="281"/>
      <c r="P212" s="281"/>
      <c r="Q212" s="281"/>
      <c r="R212" s="281"/>
      <c r="S212" s="281"/>
      <c r="T212" s="281"/>
      <c r="U212" s="281"/>
      <c r="V212" s="281"/>
      <c r="W212" s="281"/>
      <c r="X212" s="281"/>
      <c r="Y212" s="281"/>
      <c r="Z212" s="221"/>
      <c r="AA212" s="168"/>
    </row>
    <row r="213" spans="1:27" ht="20.100000000000001" customHeight="1" x14ac:dyDescent="0.15">
      <c r="A213" s="140"/>
      <c r="B213" s="140"/>
      <c r="C213" s="159"/>
      <c r="D213" s="160"/>
      <c r="E213" s="282" t="s">
        <v>392</v>
      </c>
      <c r="F213" s="283"/>
      <c r="G213" s="283"/>
      <c r="H213" s="283"/>
      <c r="I213" s="283"/>
      <c r="J213" s="283"/>
      <c r="K213" s="283"/>
      <c r="L213" s="284" t="s">
        <v>295</v>
      </c>
      <c r="M213" s="283"/>
      <c r="N213" s="283"/>
      <c r="O213" s="283"/>
      <c r="P213" s="283"/>
      <c r="Q213" s="283"/>
      <c r="R213" s="283"/>
      <c r="S213" s="283"/>
      <c r="T213" s="285"/>
      <c r="U213" s="284" t="s">
        <v>296</v>
      </c>
      <c r="V213" s="283"/>
      <c r="W213" s="283"/>
      <c r="X213" s="283"/>
      <c r="Y213" s="286"/>
      <c r="Z213" s="221"/>
      <c r="AA213" s="168"/>
    </row>
    <row r="214" spans="1:27" ht="30" customHeight="1" x14ac:dyDescent="0.15">
      <c r="A214" s="140"/>
      <c r="B214" s="140"/>
      <c r="C214" s="159"/>
      <c r="D214" s="160"/>
      <c r="E214" s="50"/>
      <c r="F214" s="51"/>
      <c r="G214" s="51"/>
      <c r="H214" s="51"/>
      <c r="I214" s="51"/>
      <c r="J214" s="51"/>
      <c r="K214" s="52"/>
      <c r="L214" s="56"/>
      <c r="M214" s="51"/>
      <c r="N214" s="51"/>
      <c r="O214" s="51"/>
      <c r="P214" s="51"/>
      <c r="Q214" s="51"/>
      <c r="R214" s="57"/>
      <c r="S214" s="51"/>
      <c r="T214" s="58"/>
      <c r="U214" s="56"/>
      <c r="V214" s="51"/>
      <c r="W214" s="51"/>
      <c r="X214" s="51"/>
      <c r="Y214" s="59"/>
      <c r="Z214" s="221"/>
      <c r="AA214" s="168"/>
    </row>
    <row r="215" spans="1:27" ht="30" customHeight="1" x14ac:dyDescent="0.15">
      <c r="A215" s="140"/>
      <c r="B215" s="140"/>
      <c r="C215" s="159"/>
      <c r="D215" s="160"/>
      <c r="E215" s="53"/>
      <c r="F215" s="54"/>
      <c r="G215" s="54"/>
      <c r="H215" s="54"/>
      <c r="I215" s="54"/>
      <c r="J215" s="54"/>
      <c r="K215" s="55"/>
      <c r="L215" s="60"/>
      <c r="M215" s="54"/>
      <c r="N215" s="54"/>
      <c r="O215" s="54"/>
      <c r="P215" s="54"/>
      <c r="Q215" s="54"/>
      <c r="R215" s="61"/>
      <c r="S215" s="54"/>
      <c r="T215" s="62"/>
      <c r="U215" s="60"/>
      <c r="V215" s="54"/>
      <c r="W215" s="54"/>
      <c r="X215" s="54"/>
      <c r="Y215" s="63"/>
      <c r="Z215" s="221"/>
      <c r="AA215" s="168"/>
    </row>
    <row r="216" spans="1:27" ht="20.100000000000001" customHeight="1" x14ac:dyDescent="0.15">
      <c r="A216" s="140"/>
      <c r="B216" s="140"/>
      <c r="C216" s="159"/>
      <c r="D216" s="160"/>
      <c r="E216" s="220"/>
      <c r="F216" s="220"/>
      <c r="G216" s="220"/>
      <c r="H216" s="220"/>
      <c r="I216" s="220"/>
      <c r="J216" s="167"/>
      <c r="K216" s="220"/>
      <c r="L216" s="220"/>
      <c r="M216" s="220"/>
      <c r="N216" s="220"/>
      <c r="O216" s="220"/>
      <c r="P216" s="220"/>
      <c r="Q216" s="220"/>
      <c r="R216" s="220"/>
      <c r="S216" s="220"/>
      <c r="T216" s="220"/>
      <c r="U216" s="220"/>
      <c r="V216" s="220"/>
      <c r="W216" s="220"/>
      <c r="X216" s="220"/>
      <c r="Y216" s="220"/>
      <c r="Z216" s="221"/>
      <c r="AA216" s="168"/>
    </row>
    <row r="217" spans="1:27" ht="20.100000000000001" customHeight="1" x14ac:dyDescent="0.15">
      <c r="A217" s="140"/>
      <c r="B217" s="140"/>
      <c r="C217" s="180"/>
      <c r="D217" s="181"/>
      <c r="E217" s="181"/>
      <c r="F217" s="181"/>
      <c r="G217" s="181"/>
      <c r="H217" s="181"/>
      <c r="I217" s="181"/>
      <c r="J217" s="182"/>
      <c r="K217" s="182"/>
      <c r="L217" s="182"/>
      <c r="M217" s="205"/>
      <c r="N217" s="182"/>
      <c r="O217" s="182"/>
      <c r="P217" s="205"/>
      <c r="Q217" s="182"/>
      <c r="R217" s="182"/>
      <c r="S217" s="182"/>
      <c r="T217" s="182"/>
      <c r="U217" s="182"/>
      <c r="V217" s="182"/>
      <c r="W217" s="182"/>
      <c r="X217" s="182"/>
      <c r="Y217" s="182"/>
      <c r="Z217" s="287"/>
      <c r="AA217" s="168"/>
    </row>
    <row r="218" spans="1:27" ht="20.100000000000001" customHeight="1" x14ac:dyDescent="0.15">
      <c r="A218" s="140"/>
      <c r="B218" s="140"/>
      <c r="C218" s="165"/>
      <c r="D218" s="165"/>
      <c r="E218" s="165"/>
      <c r="F218" s="165"/>
      <c r="G218" s="165"/>
      <c r="H218" s="165"/>
      <c r="I218" s="165"/>
      <c r="J218" s="186"/>
      <c r="K218" s="186"/>
      <c r="L218" s="186"/>
      <c r="M218" s="206"/>
      <c r="N218" s="186"/>
      <c r="O218" s="186"/>
      <c r="P218" s="206"/>
      <c r="Q218" s="186"/>
      <c r="R218" s="186"/>
      <c r="S218" s="186"/>
      <c r="T218" s="186"/>
      <c r="U218" s="186"/>
      <c r="V218" s="186"/>
      <c r="W218" s="186"/>
      <c r="X218" s="186"/>
      <c r="Y218" s="186"/>
      <c r="Z218" s="186"/>
      <c r="AA218" s="186"/>
    </row>
    <row r="219" spans="1:27" ht="20.100000000000001" customHeight="1" x14ac:dyDescent="0.15">
      <c r="A219" s="151"/>
      <c r="B219" s="140"/>
      <c r="C219" s="165"/>
      <c r="D219" s="165"/>
      <c r="E219" s="165"/>
      <c r="F219" s="165"/>
      <c r="G219" s="165"/>
      <c r="H219" s="165"/>
      <c r="I219" s="186"/>
      <c r="J219" s="165"/>
      <c r="K219" s="165"/>
      <c r="L219" s="197"/>
      <c r="M219" s="165"/>
      <c r="N219" s="165"/>
      <c r="O219" s="165"/>
      <c r="P219" s="165"/>
      <c r="Q219" s="165"/>
      <c r="R219" s="165"/>
      <c r="S219" s="165"/>
      <c r="T219" s="165"/>
      <c r="U219" s="165"/>
      <c r="V219" s="165"/>
      <c r="W219" s="165"/>
      <c r="X219" s="165"/>
      <c r="Y219" s="165"/>
      <c r="Z219" s="165"/>
    </row>
    <row r="220" spans="1:27" ht="20.100000000000001" customHeight="1" x14ac:dyDescent="0.15">
      <c r="A220" s="151"/>
      <c r="B220" s="140"/>
      <c r="C220" s="152" t="s">
        <v>19</v>
      </c>
      <c r="D220" s="153"/>
      <c r="E220" s="153"/>
      <c r="F220" s="153"/>
      <c r="G220" s="153"/>
      <c r="H220" s="153"/>
      <c r="I220" s="154"/>
      <c r="L220" s="187"/>
    </row>
    <row r="221" spans="1:27" ht="20.100000000000001" customHeight="1" x14ac:dyDescent="0.15">
      <c r="A221" s="151"/>
      <c r="B221" s="140"/>
      <c r="C221" s="155"/>
      <c r="D221" s="156"/>
      <c r="E221" s="156"/>
      <c r="F221" s="156"/>
      <c r="G221" s="156"/>
      <c r="H221" s="156"/>
      <c r="I221" s="156"/>
      <c r="J221" s="157"/>
      <c r="K221" s="157"/>
      <c r="L221" s="201"/>
      <c r="M221" s="201"/>
      <c r="N221" s="157"/>
      <c r="O221" s="157"/>
      <c r="P221" s="157"/>
      <c r="Q221" s="157"/>
      <c r="R221" s="157"/>
      <c r="S221" s="157"/>
      <c r="T221" s="157"/>
      <c r="U221" s="157"/>
      <c r="V221" s="157"/>
      <c r="W221" s="157"/>
      <c r="X221" s="157"/>
      <c r="Y221" s="157"/>
      <c r="Z221" s="158"/>
    </row>
    <row r="222" spans="1:27" ht="20.100000000000001" hidden="1" customHeight="1" x14ac:dyDescent="0.15">
      <c r="A222" s="151"/>
      <c r="B222" s="140"/>
      <c r="C222" s="155"/>
      <c r="D222" s="156"/>
      <c r="E222" s="156"/>
      <c r="F222" s="156"/>
      <c r="G222" s="156"/>
      <c r="H222" s="156"/>
      <c r="I222" s="156"/>
      <c r="J222" s="165"/>
      <c r="K222" s="165"/>
      <c r="L222" s="197"/>
      <c r="M222" s="197"/>
      <c r="N222" s="165"/>
      <c r="O222" s="165"/>
      <c r="P222" s="165"/>
      <c r="Q222" s="165"/>
      <c r="R222" s="165"/>
      <c r="S222" s="165"/>
      <c r="T222" s="165"/>
      <c r="U222" s="165"/>
      <c r="V222" s="165"/>
      <c r="W222" s="165"/>
      <c r="X222" s="165"/>
      <c r="Y222" s="165"/>
      <c r="Z222" s="164"/>
    </row>
    <row r="223" spans="1:27" ht="20.100000000000001" customHeight="1" x14ac:dyDescent="0.15">
      <c r="A223" s="151"/>
      <c r="B223" s="140"/>
      <c r="C223" s="159"/>
      <c r="D223" s="160">
        <v>1</v>
      </c>
      <c r="E223" s="135" t="s">
        <v>18</v>
      </c>
      <c r="J223" s="166"/>
      <c r="K223" s="166"/>
      <c r="L223" s="204"/>
      <c r="M223" s="166"/>
      <c r="N223" s="166"/>
      <c r="O223" s="204"/>
      <c r="P223" s="166"/>
      <c r="Q223" s="166"/>
      <c r="R223" s="204"/>
      <c r="S223" s="166"/>
      <c r="T223" s="166"/>
      <c r="U223" s="166"/>
      <c r="V223" s="166"/>
      <c r="W223" s="166"/>
      <c r="X223" s="166"/>
      <c r="Y223" s="166"/>
      <c r="Z223" s="164"/>
    </row>
    <row r="224" spans="1:27" ht="30" customHeight="1" x14ac:dyDescent="0.15">
      <c r="A224" s="151"/>
      <c r="B224" s="140"/>
      <c r="C224" s="159"/>
      <c r="D224" s="160"/>
      <c r="E224" s="288" t="s">
        <v>274</v>
      </c>
      <c r="F224" s="288"/>
      <c r="G224" s="288"/>
      <c r="H224" s="288"/>
      <c r="I224" s="288"/>
      <c r="J224" s="288"/>
      <c r="K224" s="288"/>
      <c r="L224" s="288"/>
      <c r="M224" s="288"/>
      <c r="N224" s="288"/>
      <c r="O224" s="288"/>
      <c r="P224" s="288"/>
      <c r="Q224" s="288"/>
      <c r="R224" s="288"/>
      <c r="S224" s="288"/>
      <c r="T224" s="288"/>
      <c r="U224" s="288"/>
      <c r="V224" s="288"/>
      <c r="W224" s="288"/>
      <c r="X224" s="288"/>
      <c r="Y224" s="288"/>
      <c r="Z224" s="164"/>
    </row>
    <row r="225" spans="1:26" ht="20.100000000000001" customHeight="1" x14ac:dyDescent="0.15">
      <c r="A225" s="151"/>
      <c r="B225" s="140"/>
      <c r="C225" s="155"/>
      <c r="D225" s="221"/>
      <c r="E225" s="289" t="s">
        <v>69</v>
      </c>
      <c r="F225" s="290"/>
      <c r="G225" s="290"/>
      <c r="H225" s="290"/>
      <c r="I225" s="290"/>
      <c r="J225" s="290"/>
      <c r="K225" s="290"/>
      <c r="L225" s="290"/>
      <c r="M225" s="290"/>
      <c r="N225" s="290"/>
      <c r="O225" s="290"/>
      <c r="P225" s="289" t="s">
        <v>70</v>
      </c>
      <c r="Q225" s="290"/>
      <c r="R225" s="290"/>
      <c r="S225" s="290"/>
      <c r="T225" s="290"/>
      <c r="U225" s="291"/>
      <c r="V225" s="292" t="s">
        <v>301</v>
      </c>
      <c r="W225" s="293"/>
      <c r="X225" s="293"/>
      <c r="Y225" s="294"/>
      <c r="Z225" s="209"/>
    </row>
    <row r="226" spans="1:26" ht="20.100000000000001" customHeight="1" x14ac:dyDescent="0.15">
      <c r="A226" s="151"/>
      <c r="B226" s="140"/>
      <c r="C226" s="155"/>
      <c r="D226" s="221"/>
      <c r="E226" s="13"/>
      <c r="F226" s="14"/>
      <c r="G226" s="14"/>
      <c r="H226" s="14"/>
      <c r="I226" s="14"/>
      <c r="J226" s="295" t="s">
        <v>8</v>
      </c>
      <c r="K226" s="73"/>
      <c r="L226" s="14"/>
      <c r="M226" s="14"/>
      <c r="N226" s="14"/>
      <c r="O226" s="296" t="s">
        <v>8</v>
      </c>
      <c r="P226" s="13"/>
      <c r="Q226" s="14"/>
      <c r="R226" s="14"/>
      <c r="S226" s="295" t="s">
        <v>8</v>
      </c>
      <c r="T226" s="3"/>
      <c r="U226" s="297" t="s">
        <v>8</v>
      </c>
      <c r="V226" s="298"/>
      <c r="W226" s="299"/>
      <c r="X226" s="299"/>
      <c r="Y226" s="300"/>
      <c r="Z226" s="209"/>
    </row>
    <row r="227" spans="1:26" ht="20.100000000000001" customHeight="1" x14ac:dyDescent="0.15">
      <c r="A227" s="151">
        <f>IFERROR(IF(OR($T226="",$T227="",$T228=""),1001,0),3)</f>
        <v>1001</v>
      </c>
      <c r="B227" s="416"/>
      <c r="C227" s="155"/>
      <c r="D227" s="221"/>
      <c r="E227" s="15"/>
      <c r="F227" s="16"/>
      <c r="G227" s="16"/>
      <c r="H227" s="16"/>
      <c r="I227" s="16"/>
      <c r="J227" s="301" t="s">
        <v>7</v>
      </c>
      <c r="K227" s="74"/>
      <c r="L227" s="16"/>
      <c r="M227" s="16"/>
      <c r="N227" s="16"/>
      <c r="O227" s="302" t="s">
        <v>7</v>
      </c>
      <c r="P227" s="15"/>
      <c r="Q227" s="16"/>
      <c r="R227" s="16"/>
      <c r="S227" s="303" t="s">
        <v>7</v>
      </c>
      <c r="T227" s="2"/>
      <c r="U227" s="304" t="s">
        <v>7</v>
      </c>
      <c r="V227" s="305"/>
      <c r="W227" s="306"/>
      <c r="X227" s="306"/>
      <c r="Y227" s="307"/>
      <c r="Z227" s="209"/>
    </row>
    <row r="228" spans="1:26" ht="20.100000000000001" customHeight="1" x14ac:dyDescent="0.15">
      <c r="A228" s="151">
        <f>IFERROR(IF($V228="",1001,0),3)</f>
        <v>1001</v>
      </c>
      <c r="B228" s="140"/>
      <c r="C228" s="155"/>
      <c r="D228" s="221"/>
      <c r="E228" s="17"/>
      <c r="F228" s="18"/>
      <c r="G228" s="18"/>
      <c r="H228" s="18"/>
      <c r="I228" s="18"/>
      <c r="J228" s="72"/>
      <c r="K228" s="20"/>
      <c r="L228" s="18"/>
      <c r="M228" s="18"/>
      <c r="N228" s="18"/>
      <c r="O228" s="21"/>
      <c r="P228" s="17"/>
      <c r="Q228" s="18"/>
      <c r="R228" s="18"/>
      <c r="S228" s="19"/>
      <c r="T228" s="20"/>
      <c r="U228" s="21"/>
      <c r="V228" s="17"/>
      <c r="W228" s="22"/>
      <c r="X228" s="22"/>
      <c r="Y228" s="23"/>
      <c r="Z228" s="209"/>
    </row>
    <row r="229" spans="1:26" ht="30" customHeight="1" x14ac:dyDescent="0.15">
      <c r="A229" s="151"/>
      <c r="B229" s="140"/>
      <c r="C229" s="159"/>
      <c r="D229" s="160"/>
      <c r="E229" s="308" t="str">
        <f>"*1 "&amp;日付例&amp;"　年月日を入力してください。"</f>
        <v>*1 例)2024/4/1、R6/4/1　年月日を入力してください。</v>
      </c>
      <c r="F229" s="309"/>
      <c r="G229" s="309"/>
      <c r="H229" s="309"/>
      <c r="Z229" s="164"/>
    </row>
    <row r="230" spans="1:26" ht="20.100000000000001" customHeight="1" x14ac:dyDescent="0.15">
      <c r="A230" s="151"/>
      <c r="B230" s="140"/>
      <c r="C230" s="159"/>
      <c r="D230" s="160">
        <v>2</v>
      </c>
      <c r="E230" s="135" t="s">
        <v>390</v>
      </c>
      <c r="J230" s="166"/>
      <c r="K230" s="166"/>
      <c r="L230" s="204"/>
      <c r="M230" s="166"/>
      <c r="N230" s="166"/>
      <c r="O230" s="204"/>
      <c r="P230" s="166"/>
      <c r="Q230" s="166"/>
      <c r="R230" s="204"/>
      <c r="S230" s="166"/>
      <c r="T230" s="166"/>
      <c r="U230" s="166"/>
      <c r="V230" s="166"/>
      <c r="W230" s="166"/>
      <c r="X230" s="166"/>
      <c r="Y230" s="166"/>
      <c r="Z230" s="164"/>
    </row>
    <row r="231" spans="1:26" ht="20.100000000000001" customHeight="1" x14ac:dyDescent="0.15">
      <c r="A231" s="151"/>
      <c r="B231" s="140"/>
      <c r="C231" s="159"/>
      <c r="D231" s="160"/>
      <c r="E231" s="310" t="s">
        <v>251</v>
      </c>
      <c r="F231" s="311"/>
      <c r="G231" s="311"/>
      <c r="H231" s="312"/>
      <c r="I231" s="27"/>
      <c r="J231" s="28"/>
      <c r="K231" s="28"/>
      <c r="L231" s="28"/>
      <c r="M231" s="29"/>
      <c r="P231" s="309"/>
      <c r="Q231" s="309"/>
      <c r="R231" s="309"/>
      <c r="S231" s="166"/>
      <c r="T231" s="166"/>
      <c r="U231" s="166"/>
      <c r="V231" s="166"/>
      <c r="W231" s="166"/>
      <c r="X231" s="166"/>
      <c r="Y231" s="166"/>
      <c r="Z231" s="164"/>
    </row>
    <row r="232" spans="1:26" ht="20.100000000000001" customHeight="1" x14ac:dyDescent="0.15">
      <c r="A232" s="151"/>
      <c r="B232" s="140"/>
      <c r="C232" s="155"/>
      <c r="D232" s="160"/>
      <c r="E232" s="313" t="s">
        <v>252</v>
      </c>
      <c r="F232" s="314"/>
      <c r="G232" s="314"/>
      <c r="H232" s="315"/>
      <c r="I232" s="30"/>
      <c r="J232" s="31"/>
      <c r="K232" s="31"/>
      <c r="L232" s="31"/>
      <c r="M232" s="32"/>
      <c r="P232" s="309"/>
      <c r="Q232" s="309"/>
      <c r="R232" s="309"/>
      <c r="S232" s="220"/>
      <c r="T232" s="228"/>
      <c r="U232" s="228"/>
      <c r="V232" s="228"/>
      <c r="W232" s="228"/>
      <c r="X232" s="228"/>
      <c r="Y232" s="228"/>
      <c r="Z232" s="164"/>
    </row>
    <row r="233" spans="1:26" ht="20.100000000000001" customHeight="1" thickBot="1" x14ac:dyDescent="0.2">
      <c r="A233" s="151"/>
      <c r="B233" s="140"/>
      <c r="C233" s="155"/>
      <c r="D233" s="160"/>
      <c r="E233" s="316" t="s">
        <v>253</v>
      </c>
      <c r="F233" s="317"/>
      <c r="G233" s="317"/>
      <c r="H233" s="318"/>
      <c r="I233" s="33"/>
      <c r="J233" s="34"/>
      <c r="K233" s="34"/>
      <c r="L233" s="34"/>
      <c r="M233" s="35"/>
      <c r="P233" s="309"/>
      <c r="Q233" s="309"/>
      <c r="R233" s="309"/>
      <c r="S233" s="220"/>
      <c r="T233" s="220"/>
      <c r="U233" s="220"/>
      <c r="V233" s="220"/>
      <c r="W233" s="220"/>
      <c r="X233" s="220"/>
      <c r="Y233" s="220"/>
      <c r="Z233" s="164"/>
    </row>
    <row r="234" spans="1:26" ht="20.100000000000001" customHeight="1" thickTop="1" x14ac:dyDescent="0.15">
      <c r="A234" s="151"/>
      <c r="B234" s="140"/>
      <c r="C234" s="159"/>
      <c r="D234" s="160"/>
      <c r="E234" s="319" t="s">
        <v>254</v>
      </c>
      <c r="F234" s="320"/>
      <c r="G234" s="320"/>
      <c r="H234" s="321"/>
      <c r="I234" s="252">
        <f>I231+I232+I233</f>
        <v>0</v>
      </c>
      <c r="J234" s="322"/>
      <c r="K234" s="322"/>
      <c r="L234" s="322"/>
      <c r="M234" s="323"/>
      <c r="P234" s="309"/>
      <c r="Q234" s="309"/>
      <c r="R234" s="309"/>
      <c r="S234" s="220"/>
      <c r="T234" s="166"/>
      <c r="U234" s="166"/>
      <c r="V234" s="166"/>
      <c r="W234" s="166"/>
      <c r="X234" s="166"/>
      <c r="Y234" s="166"/>
      <c r="Z234" s="164"/>
    </row>
    <row r="235" spans="1:26" ht="20.100000000000001" customHeight="1" x14ac:dyDescent="0.15">
      <c r="A235" s="151"/>
      <c r="B235" s="140"/>
      <c r="C235" s="159"/>
      <c r="D235" s="160"/>
      <c r="E235" s="308"/>
      <c r="F235" s="309"/>
      <c r="G235" s="309"/>
      <c r="H235" s="309"/>
      <c r="Z235" s="164"/>
    </row>
    <row r="236" spans="1:26" ht="20.100000000000001" customHeight="1" x14ac:dyDescent="0.15">
      <c r="A236" s="151"/>
      <c r="B236" s="140"/>
      <c r="C236" s="159"/>
      <c r="D236" s="160">
        <v>3</v>
      </c>
      <c r="E236" s="135" t="s">
        <v>17</v>
      </c>
      <c r="J236" s="166"/>
      <c r="K236" s="166"/>
      <c r="L236" s="204"/>
      <c r="M236" s="166"/>
      <c r="N236" s="166"/>
      <c r="O236" s="204"/>
      <c r="P236" s="166"/>
      <c r="Q236" s="166"/>
      <c r="R236" s="204"/>
      <c r="S236" s="166"/>
      <c r="T236" s="166"/>
      <c r="U236" s="166"/>
      <c r="V236" s="166"/>
      <c r="W236" s="166"/>
      <c r="X236" s="166"/>
      <c r="Y236" s="166"/>
      <c r="Z236" s="164"/>
    </row>
    <row r="237" spans="1:26" ht="20.100000000000001" customHeight="1" x14ac:dyDescent="0.15">
      <c r="A237" s="151"/>
      <c r="B237" s="140"/>
      <c r="C237" s="155"/>
      <c r="E237" s="324" t="s">
        <v>260</v>
      </c>
      <c r="F237" s="324"/>
      <c r="G237" s="324"/>
      <c r="H237" s="324"/>
      <c r="I237" s="324"/>
      <c r="J237" s="324"/>
      <c r="K237" s="324"/>
      <c r="L237" s="324"/>
      <c r="M237" s="324"/>
      <c r="N237" s="324"/>
      <c r="O237" s="324"/>
      <c r="P237" s="324"/>
      <c r="Q237" s="324"/>
      <c r="R237" s="324"/>
      <c r="S237" s="324"/>
      <c r="T237" s="324"/>
      <c r="U237" s="324"/>
      <c r="V237" s="324"/>
      <c r="W237" s="324"/>
      <c r="X237" s="324"/>
      <c r="Y237" s="324"/>
      <c r="Z237" s="164"/>
    </row>
    <row r="238" spans="1:26" ht="20.100000000000001" customHeight="1" x14ac:dyDescent="0.15">
      <c r="A238" s="151">
        <f>IFERROR(IF(COUNTIF($M239:$M292,"○")&lt;1,1001,0),3)</f>
        <v>1001</v>
      </c>
      <c r="B238" s="416"/>
      <c r="C238" s="155"/>
      <c r="E238" s="325" t="s">
        <v>88</v>
      </c>
      <c r="F238" s="326"/>
      <c r="G238" s="326"/>
      <c r="H238" s="326"/>
      <c r="I238" s="326"/>
      <c r="J238" s="326"/>
      <c r="K238" s="326"/>
      <c r="L238" s="326"/>
      <c r="M238" s="327" t="s">
        <v>240</v>
      </c>
      <c r="N238" s="328" t="s">
        <v>241</v>
      </c>
      <c r="O238" s="329"/>
      <c r="P238" s="329"/>
      <c r="Q238" s="329"/>
      <c r="R238" s="329"/>
      <c r="S238" s="329"/>
      <c r="T238" s="329"/>
      <c r="U238" s="329"/>
      <c r="V238" s="329"/>
      <c r="W238" s="329"/>
      <c r="X238" s="329"/>
      <c r="Y238" s="330"/>
      <c r="Z238" s="164"/>
    </row>
    <row r="239" spans="1:26" ht="20.100000000000001" customHeight="1" x14ac:dyDescent="0.15">
      <c r="A239" s="151"/>
      <c r="B239" s="140"/>
      <c r="C239" s="168"/>
      <c r="D239" s="165"/>
      <c r="E239" s="331" t="s">
        <v>89</v>
      </c>
      <c r="F239" s="332" t="s">
        <v>90</v>
      </c>
      <c r="G239" s="333"/>
      <c r="H239" s="333"/>
      <c r="I239" s="333"/>
      <c r="J239" s="333"/>
      <c r="K239" s="333"/>
      <c r="L239" s="334"/>
      <c r="M239" s="8"/>
      <c r="N239" s="335" t="s">
        <v>91</v>
      </c>
      <c r="O239" s="336"/>
      <c r="P239" s="336"/>
      <c r="Q239" s="336"/>
      <c r="R239" s="336"/>
      <c r="S239" s="336"/>
      <c r="T239" s="336"/>
      <c r="U239" s="336"/>
      <c r="V239" s="336"/>
      <c r="W239" s="336"/>
      <c r="X239" s="336"/>
      <c r="Y239" s="337"/>
      <c r="Z239" s="164"/>
    </row>
    <row r="240" spans="1:26" ht="20.100000000000001" customHeight="1" x14ac:dyDescent="0.15">
      <c r="B240" s="209"/>
      <c r="E240" s="339" t="s">
        <v>92</v>
      </c>
      <c r="F240" s="340" t="s">
        <v>93</v>
      </c>
      <c r="G240" s="341"/>
      <c r="H240" s="341"/>
      <c r="I240" s="341"/>
      <c r="J240" s="341"/>
      <c r="K240" s="341"/>
      <c r="L240" s="342"/>
      <c r="M240" s="7"/>
      <c r="N240" s="343" t="s">
        <v>94</v>
      </c>
      <c r="O240" s="344"/>
      <c r="P240" s="344"/>
      <c r="Q240" s="344"/>
      <c r="R240" s="344"/>
      <c r="S240" s="344"/>
      <c r="T240" s="344"/>
      <c r="U240" s="344"/>
      <c r="V240" s="344"/>
      <c r="W240" s="344"/>
      <c r="X240" s="344"/>
      <c r="Y240" s="345"/>
      <c r="Z240" s="209"/>
    </row>
    <row r="241" spans="2:26" ht="20.100000000000001" customHeight="1" x14ac:dyDescent="0.15">
      <c r="B241" s="209"/>
      <c r="E241" s="339" t="s">
        <v>95</v>
      </c>
      <c r="F241" s="340" t="s">
        <v>211</v>
      </c>
      <c r="G241" s="341"/>
      <c r="H241" s="341"/>
      <c r="I241" s="341"/>
      <c r="J241" s="341"/>
      <c r="K241" s="341"/>
      <c r="L241" s="342"/>
      <c r="M241" s="7"/>
      <c r="N241" s="343" t="s">
        <v>96</v>
      </c>
      <c r="O241" s="344"/>
      <c r="P241" s="344"/>
      <c r="Q241" s="344"/>
      <c r="R241" s="344"/>
      <c r="S241" s="344"/>
      <c r="T241" s="344"/>
      <c r="U241" s="344"/>
      <c r="V241" s="344"/>
      <c r="W241" s="344"/>
      <c r="X241" s="344"/>
      <c r="Y241" s="345"/>
      <c r="Z241" s="209"/>
    </row>
    <row r="242" spans="2:26" ht="20.100000000000001" customHeight="1" x14ac:dyDescent="0.15">
      <c r="B242" s="209"/>
      <c r="E242" s="339" t="s">
        <v>97</v>
      </c>
      <c r="F242" s="340" t="s">
        <v>212</v>
      </c>
      <c r="G242" s="341"/>
      <c r="H242" s="341"/>
      <c r="I242" s="341"/>
      <c r="J242" s="341"/>
      <c r="K242" s="341"/>
      <c r="L242" s="342"/>
      <c r="M242" s="7"/>
      <c r="N242" s="343" t="s">
        <v>98</v>
      </c>
      <c r="O242" s="344"/>
      <c r="P242" s="344"/>
      <c r="Q242" s="344"/>
      <c r="R242" s="344"/>
      <c r="S242" s="344"/>
      <c r="T242" s="344"/>
      <c r="U242" s="344"/>
      <c r="V242" s="344"/>
      <c r="W242" s="344"/>
      <c r="X242" s="344"/>
      <c r="Y242" s="345"/>
      <c r="Z242" s="209"/>
    </row>
    <row r="243" spans="2:26" ht="20.100000000000001" customHeight="1" x14ac:dyDescent="0.15">
      <c r="B243" s="209"/>
      <c r="E243" s="339" t="s">
        <v>99</v>
      </c>
      <c r="F243" s="340" t="s">
        <v>213</v>
      </c>
      <c r="G243" s="341"/>
      <c r="H243" s="341"/>
      <c r="I243" s="341"/>
      <c r="J243" s="341"/>
      <c r="K243" s="341"/>
      <c r="L243" s="342"/>
      <c r="M243" s="7"/>
      <c r="N243" s="343" t="s">
        <v>100</v>
      </c>
      <c r="O243" s="344"/>
      <c r="P243" s="344"/>
      <c r="Q243" s="344"/>
      <c r="R243" s="344"/>
      <c r="S243" s="344"/>
      <c r="T243" s="344"/>
      <c r="U243" s="344"/>
      <c r="V243" s="344"/>
      <c r="W243" s="344"/>
      <c r="X243" s="344"/>
      <c r="Y243" s="345"/>
      <c r="Z243" s="209"/>
    </row>
    <row r="244" spans="2:26" ht="20.100000000000001" customHeight="1" x14ac:dyDescent="0.15">
      <c r="B244" s="209"/>
      <c r="E244" s="339" t="s">
        <v>101</v>
      </c>
      <c r="F244" s="340" t="s">
        <v>214</v>
      </c>
      <c r="G244" s="341"/>
      <c r="H244" s="341"/>
      <c r="I244" s="341"/>
      <c r="J244" s="341"/>
      <c r="K244" s="341"/>
      <c r="L244" s="342"/>
      <c r="M244" s="7"/>
      <c r="N244" s="343" t="s">
        <v>102</v>
      </c>
      <c r="O244" s="344"/>
      <c r="P244" s="344"/>
      <c r="Q244" s="344"/>
      <c r="R244" s="344"/>
      <c r="S244" s="344"/>
      <c r="T244" s="344"/>
      <c r="U244" s="344"/>
      <c r="V244" s="344"/>
      <c r="W244" s="344"/>
      <c r="X244" s="344"/>
      <c r="Y244" s="345"/>
      <c r="Z244" s="209"/>
    </row>
    <row r="245" spans="2:26" ht="20.100000000000001" customHeight="1" x14ac:dyDescent="0.15">
      <c r="B245" s="209"/>
      <c r="E245" s="339" t="s">
        <v>103</v>
      </c>
      <c r="F245" s="340" t="s">
        <v>215</v>
      </c>
      <c r="G245" s="341"/>
      <c r="H245" s="341"/>
      <c r="I245" s="341"/>
      <c r="J245" s="341"/>
      <c r="K245" s="341"/>
      <c r="L245" s="342"/>
      <c r="M245" s="7"/>
      <c r="N245" s="343" t="s">
        <v>104</v>
      </c>
      <c r="O245" s="344"/>
      <c r="P245" s="344"/>
      <c r="Q245" s="344"/>
      <c r="R245" s="344"/>
      <c r="S245" s="344"/>
      <c r="T245" s="344"/>
      <c r="U245" s="344"/>
      <c r="V245" s="344"/>
      <c r="W245" s="344"/>
      <c r="X245" s="344"/>
      <c r="Y245" s="345"/>
      <c r="Z245" s="209"/>
    </row>
    <row r="246" spans="2:26" ht="20.100000000000001" customHeight="1" x14ac:dyDescent="0.15">
      <c r="B246" s="209"/>
      <c r="E246" s="339" t="s">
        <v>105</v>
      </c>
      <c r="F246" s="340" t="s">
        <v>216</v>
      </c>
      <c r="G246" s="341"/>
      <c r="H246" s="341"/>
      <c r="I246" s="341"/>
      <c r="J246" s="341"/>
      <c r="K246" s="341"/>
      <c r="L246" s="342"/>
      <c r="M246" s="7"/>
      <c r="N246" s="343" t="s">
        <v>106</v>
      </c>
      <c r="O246" s="344"/>
      <c r="P246" s="344"/>
      <c r="Q246" s="344"/>
      <c r="R246" s="344"/>
      <c r="S246" s="344"/>
      <c r="T246" s="344"/>
      <c r="U246" s="344"/>
      <c r="V246" s="344"/>
      <c r="W246" s="344"/>
      <c r="X246" s="344"/>
      <c r="Y246" s="345"/>
      <c r="Z246" s="209"/>
    </row>
    <row r="247" spans="2:26" ht="20.100000000000001" customHeight="1" x14ac:dyDescent="0.15">
      <c r="B247" s="209"/>
      <c r="E247" s="339" t="s">
        <v>107</v>
      </c>
      <c r="F247" s="340" t="s">
        <v>217</v>
      </c>
      <c r="G247" s="341"/>
      <c r="H247" s="341"/>
      <c r="I247" s="341"/>
      <c r="J247" s="341"/>
      <c r="K247" s="341"/>
      <c r="L247" s="342"/>
      <c r="M247" s="7"/>
      <c r="N247" s="343" t="s">
        <v>108</v>
      </c>
      <c r="O247" s="344"/>
      <c r="P247" s="344"/>
      <c r="Q247" s="344"/>
      <c r="R247" s="344"/>
      <c r="S247" s="344"/>
      <c r="T247" s="344"/>
      <c r="U247" s="344"/>
      <c r="V247" s="344"/>
      <c r="W247" s="344"/>
      <c r="X247" s="344"/>
      <c r="Y247" s="345"/>
      <c r="Z247" s="209"/>
    </row>
    <row r="248" spans="2:26" ht="20.100000000000001" customHeight="1" x14ac:dyDescent="0.15">
      <c r="B248" s="209"/>
      <c r="E248" s="339" t="s">
        <v>109</v>
      </c>
      <c r="F248" s="340" t="s">
        <v>218</v>
      </c>
      <c r="G248" s="341"/>
      <c r="H248" s="341"/>
      <c r="I248" s="341"/>
      <c r="J248" s="341"/>
      <c r="K248" s="341"/>
      <c r="L248" s="342"/>
      <c r="M248" s="7"/>
      <c r="N248" s="343" t="s">
        <v>110</v>
      </c>
      <c r="O248" s="344"/>
      <c r="P248" s="344"/>
      <c r="Q248" s="344"/>
      <c r="R248" s="344"/>
      <c r="S248" s="344"/>
      <c r="T248" s="344"/>
      <c r="U248" s="344"/>
      <c r="V248" s="344"/>
      <c r="W248" s="344"/>
      <c r="X248" s="344"/>
      <c r="Y248" s="345"/>
      <c r="Z248" s="209"/>
    </row>
    <row r="249" spans="2:26" ht="20.100000000000001" customHeight="1" x14ac:dyDescent="0.15">
      <c r="B249" s="209"/>
      <c r="E249" s="339" t="s">
        <v>111</v>
      </c>
      <c r="F249" s="340" t="s">
        <v>219</v>
      </c>
      <c r="G249" s="341"/>
      <c r="H249" s="341"/>
      <c r="I249" s="341"/>
      <c r="J249" s="341"/>
      <c r="K249" s="341"/>
      <c r="L249" s="342"/>
      <c r="M249" s="7"/>
      <c r="N249" s="343" t="s">
        <v>112</v>
      </c>
      <c r="O249" s="344"/>
      <c r="P249" s="344"/>
      <c r="Q249" s="344"/>
      <c r="R249" s="344"/>
      <c r="S249" s="344"/>
      <c r="T249" s="344"/>
      <c r="U249" s="344"/>
      <c r="V249" s="344"/>
      <c r="W249" s="344"/>
      <c r="X249" s="344"/>
      <c r="Y249" s="345"/>
      <c r="Z249" s="209"/>
    </row>
    <row r="250" spans="2:26" ht="20.100000000000001" customHeight="1" x14ac:dyDescent="0.15">
      <c r="B250" s="209"/>
      <c r="E250" s="339" t="s">
        <v>113</v>
      </c>
      <c r="F250" s="340" t="s">
        <v>220</v>
      </c>
      <c r="G250" s="341"/>
      <c r="H250" s="341"/>
      <c r="I250" s="341"/>
      <c r="J250" s="341"/>
      <c r="K250" s="341"/>
      <c r="L250" s="342"/>
      <c r="M250" s="7"/>
      <c r="N250" s="343" t="s">
        <v>114</v>
      </c>
      <c r="O250" s="344"/>
      <c r="P250" s="344"/>
      <c r="Q250" s="344"/>
      <c r="R250" s="344"/>
      <c r="S250" s="344"/>
      <c r="T250" s="344"/>
      <c r="U250" s="344"/>
      <c r="V250" s="344"/>
      <c r="W250" s="344"/>
      <c r="X250" s="344"/>
      <c r="Y250" s="345"/>
      <c r="Z250" s="209"/>
    </row>
    <row r="251" spans="2:26" ht="20.100000000000001" customHeight="1" x14ac:dyDescent="0.15">
      <c r="B251" s="209"/>
      <c r="E251" s="339" t="s">
        <v>115</v>
      </c>
      <c r="F251" s="340" t="s">
        <v>221</v>
      </c>
      <c r="G251" s="341"/>
      <c r="H251" s="341"/>
      <c r="I251" s="341"/>
      <c r="J251" s="341"/>
      <c r="K251" s="341"/>
      <c r="L251" s="342"/>
      <c r="M251" s="7"/>
      <c r="N251" s="343" t="s">
        <v>116</v>
      </c>
      <c r="O251" s="344"/>
      <c r="P251" s="344"/>
      <c r="Q251" s="344"/>
      <c r="R251" s="344"/>
      <c r="S251" s="344"/>
      <c r="T251" s="344"/>
      <c r="U251" s="344"/>
      <c r="V251" s="344"/>
      <c r="W251" s="344"/>
      <c r="X251" s="344"/>
      <c r="Y251" s="345"/>
      <c r="Z251" s="209"/>
    </row>
    <row r="252" spans="2:26" ht="20.100000000000001" customHeight="1" x14ac:dyDescent="0.15">
      <c r="B252" s="209"/>
      <c r="E252" s="339" t="s">
        <v>117</v>
      </c>
      <c r="F252" s="340" t="s">
        <v>222</v>
      </c>
      <c r="G252" s="341"/>
      <c r="H252" s="341"/>
      <c r="I252" s="341"/>
      <c r="J252" s="341"/>
      <c r="K252" s="341"/>
      <c r="L252" s="342"/>
      <c r="M252" s="7"/>
      <c r="N252" s="343" t="s">
        <v>118</v>
      </c>
      <c r="O252" s="344"/>
      <c r="P252" s="344"/>
      <c r="Q252" s="344"/>
      <c r="R252" s="344"/>
      <c r="S252" s="344"/>
      <c r="T252" s="344"/>
      <c r="U252" s="344"/>
      <c r="V252" s="344"/>
      <c r="W252" s="344"/>
      <c r="X252" s="344"/>
      <c r="Y252" s="345"/>
      <c r="Z252" s="209"/>
    </row>
    <row r="253" spans="2:26" ht="20.100000000000001" customHeight="1" x14ac:dyDescent="0.15">
      <c r="B253" s="209"/>
      <c r="E253" s="339" t="s">
        <v>119</v>
      </c>
      <c r="F253" s="340" t="s">
        <v>223</v>
      </c>
      <c r="G253" s="341"/>
      <c r="H253" s="341"/>
      <c r="I253" s="341"/>
      <c r="J253" s="341"/>
      <c r="K253" s="341"/>
      <c r="L253" s="342"/>
      <c r="M253" s="7"/>
      <c r="N253" s="343" t="s">
        <v>120</v>
      </c>
      <c r="O253" s="344"/>
      <c r="P253" s="344"/>
      <c r="Q253" s="344"/>
      <c r="R253" s="344"/>
      <c r="S253" s="344"/>
      <c r="T253" s="344"/>
      <c r="U253" s="344"/>
      <c r="V253" s="344"/>
      <c r="W253" s="344"/>
      <c r="X253" s="344"/>
      <c r="Y253" s="345"/>
      <c r="Z253" s="209"/>
    </row>
    <row r="254" spans="2:26" ht="20.100000000000001" customHeight="1" x14ac:dyDescent="0.15">
      <c r="B254" s="209"/>
      <c r="E254" s="339" t="s">
        <v>121</v>
      </c>
      <c r="F254" s="340" t="s">
        <v>224</v>
      </c>
      <c r="G254" s="341"/>
      <c r="H254" s="341"/>
      <c r="I254" s="341"/>
      <c r="J254" s="341"/>
      <c r="K254" s="341"/>
      <c r="L254" s="342"/>
      <c r="M254" s="7"/>
      <c r="N254" s="343" t="s">
        <v>122</v>
      </c>
      <c r="O254" s="344"/>
      <c r="P254" s="344"/>
      <c r="Q254" s="344"/>
      <c r="R254" s="344"/>
      <c r="S254" s="344"/>
      <c r="T254" s="344"/>
      <c r="U254" s="344"/>
      <c r="V254" s="344"/>
      <c r="W254" s="344"/>
      <c r="X254" s="344"/>
      <c r="Y254" s="345"/>
      <c r="Z254" s="209"/>
    </row>
    <row r="255" spans="2:26" ht="20.100000000000001" customHeight="1" x14ac:dyDescent="0.15">
      <c r="B255" s="209"/>
      <c r="E255" s="339" t="s">
        <v>123</v>
      </c>
      <c r="F255" s="340" t="s">
        <v>124</v>
      </c>
      <c r="G255" s="341"/>
      <c r="H255" s="341"/>
      <c r="I255" s="341"/>
      <c r="J255" s="341"/>
      <c r="K255" s="341"/>
      <c r="L255" s="342"/>
      <c r="M255" s="7"/>
      <c r="N255" s="343" t="s">
        <v>124</v>
      </c>
      <c r="O255" s="344"/>
      <c r="P255" s="344"/>
      <c r="Q255" s="344"/>
      <c r="R255" s="344"/>
      <c r="S255" s="344"/>
      <c r="T255" s="344"/>
      <c r="U255" s="344"/>
      <c r="V255" s="344"/>
      <c r="W255" s="344"/>
      <c r="X255" s="344"/>
      <c r="Y255" s="345"/>
      <c r="Z255" s="209"/>
    </row>
    <row r="256" spans="2:26" ht="20.100000000000001" customHeight="1" x14ac:dyDescent="0.15">
      <c r="B256" s="209"/>
      <c r="E256" s="339" t="s">
        <v>125</v>
      </c>
      <c r="F256" s="340" t="s">
        <v>225</v>
      </c>
      <c r="G256" s="341"/>
      <c r="H256" s="341"/>
      <c r="I256" s="341"/>
      <c r="J256" s="341"/>
      <c r="K256" s="341"/>
      <c r="L256" s="342"/>
      <c r="M256" s="7"/>
      <c r="N256" s="343" t="s">
        <v>126</v>
      </c>
      <c r="O256" s="344"/>
      <c r="P256" s="344"/>
      <c r="Q256" s="344"/>
      <c r="R256" s="344"/>
      <c r="S256" s="344"/>
      <c r="T256" s="344"/>
      <c r="U256" s="344"/>
      <c r="V256" s="344"/>
      <c r="W256" s="344"/>
      <c r="X256" s="344"/>
      <c r="Y256" s="345"/>
      <c r="Z256" s="209"/>
    </row>
    <row r="257" spans="1:26" ht="20.100000000000001" customHeight="1" x14ac:dyDescent="0.15">
      <c r="B257" s="209"/>
      <c r="E257" s="339" t="s">
        <v>127</v>
      </c>
      <c r="F257" s="340" t="s">
        <v>226</v>
      </c>
      <c r="G257" s="341"/>
      <c r="H257" s="341"/>
      <c r="I257" s="341"/>
      <c r="J257" s="341"/>
      <c r="K257" s="341"/>
      <c r="L257" s="342"/>
      <c r="M257" s="7"/>
      <c r="N257" s="343" t="s">
        <v>128</v>
      </c>
      <c r="O257" s="344"/>
      <c r="P257" s="344"/>
      <c r="Q257" s="344"/>
      <c r="R257" s="344"/>
      <c r="S257" s="344"/>
      <c r="T257" s="344"/>
      <c r="U257" s="344"/>
      <c r="V257" s="344"/>
      <c r="W257" s="344"/>
      <c r="X257" s="344"/>
      <c r="Y257" s="345"/>
      <c r="Z257" s="209"/>
    </row>
    <row r="258" spans="1:26" ht="20.100000000000001" customHeight="1" x14ac:dyDescent="0.15">
      <c r="B258" s="209"/>
      <c r="E258" s="339" t="s">
        <v>129</v>
      </c>
      <c r="F258" s="340" t="s">
        <v>227</v>
      </c>
      <c r="G258" s="341"/>
      <c r="H258" s="341"/>
      <c r="I258" s="341"/>
      <c r="J258" s="341"/>
      <c r="K258" s="341"/>
      <c r="L258" s="342"/>
      <c r="M258" s="7"/>
      <c r="N258" s="343" t="s">
        <v>130</v>
      </c>
      <c r="O258" s="344"/>
      <c r="P258" s="344"/>
      <c r="Q258" s="344"/>
      <c r="R258" s="344"/>
      <c r="S258" s="344"/>
      <c r="T258" s="344"/>
      <c r="U258" s="344"/>
      <c r="V258" s="344"/>
      <c r="W258" s="344"/>
      <c r="X258" s="344"/>
      <c r="Y258" s="345"/>
      <c r="Z258" s="209"/>
    </row>
    <row r="259" spans="1:26" ht="20.100000000000001" customHeight="1" x14ac:dyDescent="0.15">
      <c r="B259" s="209"/>
      <c r="E259" s="339" t="s">
        <v>131</v>
      </c>
      <c r="F259" s="340" t="s">
        <v>228</v>
      </c>
      <c r="G259" s="341"/>
      <c r="H259" s="341"/>
      <c r="I259" s="341"/>
      <c r="J259" s="341"/>
      <c r="K259" s="341"/>
      <c r="L259" s="342"/>
      <c r="M259" s="7"/>
      <c r="N259" s="343" t="s">
        <v>132</v>
      </c>
      <c r="O259" s="344"/>
      <c r="P259" s="344"/>
      <c r="Q259" s="344"/>
      <c r="R259" s="344"/>
      <c r="S259" s="344"/>
      <c r="T259" s="344"/>
      <c r="U259" s="344"/>
      <c r="V259" s="344"/>
      <c r="W259" s="344"/>
      <c r="X259" s="344"/>
      <c r="Y259" s="345"/>
      <c r="Z259" s="209"/>
    </row>
    <row r="260" spans="1:26" ht="20.100000000000001" customHeight="1" x14ac:dyDescent="0.15">
      <c r="B260" s="209"/>
      <c r="E260" s="339" t="s">
        <v>133</v>
      </c>
      <c r="F260" s="340" t="s">
        <v>229</v>
      </c>
      <c r="G260" s="341"/>
      <c r="H260" s="341"/>
      <c r="I260" s="341"/>
      <c r="J260" s="341"/>
      <c r="K260" s="341"/>
      <c r="L260" s="342"/>
      <c r="M260" s="7"/>
      <c r="N260" s="343" t="s">
        <v>134</v>
      </c>
      <c r="O260" s="344"/>
      <c r="P260" s="344"/>
      <c r="Q260" s="344"/>
      <c r="R260" s="344"/>
      <c r="S260" s="344"/>
      <c r="T260" s="344"/>
      <c r="U260" s="344"/>
      <c r="V260" s="344"/>
      <c r="W260" s="344"/>
      <c r="X260" s="344"/>
      <c r="Y260" s="345"/>
      <c r="Z260" s="209"/>
    </row>
    <row r="261" spans="1:26" ht="20.100000000000001" customHeight="1" x14ac:dyDescent="0.15">
      <c r="B261" s="209"/>
      <c r="E261" s="339" t="s">
        <v>135</v>
      </c>
      <c r="F261" s="340" t="s">
        <v>230</v>
      </c>
      <c r="G261" s="341"/>
      <c r="H261" s="341"/>
      <c r="I261" s="341"/>
      <c r="J261" s="341"/>
      <c r="K261" s="341"/>
      <c r="L261" s="342"/>
      <c r="M261" s="7"/>
      <c r="N261" s="343" t="s">
        <v>136</v>
      </c>
      <c r="O261" s="344"/>
      <c r="P261" s="344"/>
      <c r="Q261" s="344"/>
      <c r="R261" s="344"/>
      <c r="S261" s="344"/>
      <c r="T261" s="344"/>
      <c r="U261" s="344"/>
      <c r="V261" s="344"/>
      <c r="W261" s="344"/>
      <c r="X261" s="344"/>
      <c r="Y261" s="345"/>
      <c r="Z261" s="209"/>
    </row>
    <row r="262" spans="1:26" ht="20.100000000000001" customHeight="1" x14ac:dyDescent="0.15">
      <c r="B262" s="209"/>
      <c r="E262" s="339" t="s">
        <v>137</v>
      </c>
      <c r="F262" s="340" t="s">
        <v>231</v>
      </c>
      <c r="G262" s="341"/>
      <c r="H262" s="341"/>
      <c r="I262" s="341"/>
      <c r="J262" s="341"/>
      <c r="K262" s="341"/>
      <c r="L262" s="342"/>
      <c r="M262" s="7"/>
      <c r="N262" s="343" t="s">
        <v>138</v>
      </c>
      <c r="O262" s="344"/>
      <c r="P262" s="344"/>
      <c r="Q262" s="344"/>
      <c r="R262" s="344"/>
      <c r="S262" s="344"/>
      <c r="T262" s="344"/>
      <c r="U262" s="344"/>
      <c r="V262" s="344"/>
      <c r="W262" s="344"/>
      <c r="X262" s="344"/>
      <c r="Y262" s="345"/>
      <c r="Z262" s="209"/>
    </row>
    <row r="263" spans="1:26" ht="20.100000000000001" customHeight="1" x14ac:dyDescent="0.15">
      <c r="B263" s="209"/>
      <c r="E263" s="339" t="s">
        <v>139</v>
      </c>
      <c r="F263" s="340" t="s">
        <v>232</v>
      </c>
      <c r="G263" s="341"/>
      <c r="H263" s="341"/>
      <c r="I263" s="341"/>
      <c r="J263" s="341"/>
      <c r="K263" s="341"/>
      <c r="L263" s="342"/>
      <c r="M263" s="7"/>
      <c r="N263" s="343" t="s">
        <v>140</v>
      </c>
      <c r="O263" s="344"/>
      <c r="P263" s="344"/>
      <c r="Q263" s="344"/>
      <c r="R263" s="344"/>
      <c r="S263" s="344"/>
      <c r="T263" s="344"/>
      <c r="U263" s="344"/>
      <c r="V263" s="344"/>
      <c r="W263" s="344"/>
      <c r="X263" s="344"/>
      <c r="Y263" s="345"/>
      <c r="Z263" s="209"/>
    </row>
    <row r="264" spans="1:26" ht="20.100000000000001" customHeight="1" x14ac:dyDescent="0.15">
      <c r="B264" s="209"/>
      <c r="E264" s="339" t="s">
        <v>141</v>
      </c>
      <c r="F264" s="340" t="s">
        <v>233</v>
      </c>
      <c r="G264" s="341"/>
      <c r="H264" s="341"/>
      <c r="I264" s="341"/>
      <c r="J264" s="341"/>
      <c r="K264" s="341"/>
      <c r="L264" s="342"/>
      <c r="M264" s="7"/>
      <c r="N264" s="343" t="s">
        <v>142</v>
      </c>
      <c r="O264" s="344"/>
      <c r="P264" s="344"/>
      <c r="Q264" s="344"/>
      <c r="R264" s="344"/>
      <c r="S264" s="344"/>
      <c r="T264" s="344"/>
      <c r="U264" s="344"/>
      <c r="V264" s="344"/>
      <c r="W264" s="344"/>
      <c r="X264" s="344"/>
      <c r="Y264" s="345"/>
      <c r="Z264" s="209"/>
    </row>
    <row r="265" spans="1:26" ht="20.100000000000001" customHeight="1" x14ac:dyDescent="0.15">
      <c r="A265" s="151"/>
      <c r="B265" s="346"/>
      <c r="C265" s="165"/>
      <c r="D265" s="165"/>
      <c r="E265" s="339" t="s">
        <v>143</v>
      </c>
      <c r="F265" s="340" t="s">
        <v>234</v>
      </c>
      <c r="G265" s="341"/>
      <c r="H265" s="341"/>
      <c r="I265" s="341"/>
      <c r="J265" s="341"/>
      <c r="K265" s="341"/>
      <c r="L265" s="342"/>
      <c r="M265" s="7"/>
      <c r="N265" s="343" t="s">
        <v>144</v>
      </c>
      <c r="O265" s="344"/>
      <c r="P265" s="344"/>
      <c r="Q265" s="344"/>
      <c r="R265" s="344"/>
      <c r="S265" s="344"/>
      <c r="T265" s="344"/>
      <c r="U265" s="344"/>
      <c r="V265" s="344"/>
      <c r="W265" s="344"/>
      <c r="X265" s="344"/>
      <c r="Y265" s="345"/>
      <c r="Z265" s="164"/>
    </row>
    <row r="266" spans="1:26" ht="20.100000000000001" customHeight="1" x14ac:dyDescent="0.15">
      <c r="B266" s="209"/>
      <c r="C266" s="177"/>
      <c r="E266" s="339" t="s">
        <v>145</v>
      </c>
      <c r="F266" s="340" t="s">
        <v>235</v>
      </c>
      <c r="G266" s="341"/>
      <c r="H266" s="341"/>
      <c r="I266" s="341"/>
      <c r="J266" s="341"/>
      <c r="K266" s="341"/>
      <c r="L266" s="342"/>
      <c r="M266" s="7"/>
      <c r="N266" s="343" t="s">
        <v>146</v>
      </c>
      <c r="O266" s="344"/>
      <c r="P266" s="344"/>
      <c r="Q266" s="344"/>
      <c r="R266" s="344"/>
      <c r="S266" s="344"/>
      <c r="T266" s="344"/>
      <c r="U266" s="344"/>
      <c r="V266" s="344"/>
      <c r="W266" s="344"/>
      <c r="X266" s="344"/>
      <c r="Y266" s="345"/>
      <c r="Z266" s="209"/>
    </row>
    <row r="267" spans="1:26" ht="20.100000000000001" customHeight="1" x14ac:dyDescent="0.15">
      <c r="B267" s="209"/>
      <c r="E267" s="339" t="s">
        <v>147</v>
      </c>
      <c r="F267" s="340" t="s">
        <v>148</v>
      </c>
      <c r="G267" s="341"/>
      <c r="H267" s="341"/>
      <c r="I267" s="341"/>
      <c r="J267" s="341"/>
      <c r="K267" s="341"/>
      <c r="L267" s="342"/>
      <c r="M267" s="7"/>
      <c r="N267" s="343" t="s">
        <v>148</v>
      </c>
      <c r="O267" s="344"/>
      <c r="P267" s="344"/>
      <c r="Q267" s="344"/>
      <c r="R267" s="344"/>
      <c r="S267" s="344"/>
      <c r="T267" s="344"/>
      <c r="U267" s="344"/>
      <c r="V267" s="344"/>
      <c r="W267" s="344"/>
      <c r="X267" s="344"/>
      <c r="Y267" s="345"/>
      <c r="Z267" s="209"/>
    </row>
    <row r="268" spans="1:26" ht="20.100000000000001" customHeight="1" x14ac:dyDescent="0.15">
      <c r="B268" s="209"/>
      <c r="E268" s="339" t="s">
        <v>149</v>
      </c>
      <c r="F268" s="340" t="s">
        <v>150</v>
      </c>
      <c r="G268" s="341"/>
      <c r="H268" s="341"/>
      <c r="I268" s="341"/>
      <c r="J268" s="341"/>
      <c r="K268" s="341"/>
      <c r="L268" s="342"/>
      <c r="M268" s="7"/>
      <c r="N268" s="343" t="s">
        <v>150</v>
      </c>
      <c r="O268" s="344"/>
      <c r="P268" s="344"/>
      <c r="Q268" s="344"/>
      <c r="R268" s="344"/>
      <c r="S268" s="344"/>
      <c r="T268" s="344"/>
      <c r="U268" s="344"/>
      <c r="V268" s="344"/>
      <c r="W268" s="344"/>
      <c r="X268" s="344"/>
      <c r="Y268" s="345"/>
      <c r="Z268" s="209"/>
    </row>
    <row r="269" spans="1:26" ht="20.100000000000001" customHeight="1" x14ac:dyDescent="0.15">
      <c r="B269" s="209"/>
      <c r="E269" s="339" t="s">
        <v>151</v>
      </c>
      <c r="F269" s="340" t="s">
        <v>152</v>
      </c>
      <c r="G269" s="341"/>
      <c r="H269" s="341"/>
      <c r="I269" s="341"/>
      <c r="J269" s="341"/>
      <c r="K269" s="341"/>
      <c r="L269" s="342"/>
      <c r="M269" s="7"/>
      <c r="N269" s="343" t="s">
        <v>152</v>
      </c>
      <c r="O269" s="344"/>
      <c r="P269" s="344"/>
      <c r="Q269" s="344"/>
      <c r="R269" s="344"/>
      <c r="S269" s="344"/>
      <c r="T269" s="344"/>
      <c r="U269" s="344"/>
      <c r="V269" s="344"/>
      <c r="W269" s="344"/>
      <c r="X269" s="344"/>
      <c r="Y269" s="345"/>
      <c r="Z269" s="209"/>
    </row>
    <row r="270" spans="1:26" ht="20.100000000000001" customHeight="1" x14ac:dyDescent="0.15">
      <c r="B270" s="209"/>
      <c r="E270" s="339" t="s">
        <v>153</v>
      </c>
      <c r="F270" s="340" t="s">
        <v>154</v>
      </c>
      <c r="G270" s="341"/>
      <c r="H270" s="341"/>
      <c r="I270" s="341"/>
      <c r="J270" s="341"/>
      <c r="K270" s="341"/>
      <c r="L270" s="342"/>
      <c r="M270" s="7"/>
      <c r="N270" s="343" t="s">
        <v>154</v>
      </c>
      <c r="O270" s="344"/>
      <c r="P270" s="344"/>
      <c r="Q270" s="344"/>
      <c r="R270" s="344"/>
      <c r="S270" s="344"/>
      <c r="T270" s="344"/>
      <c r="U270" s="344"/>
      <c r="V270" s="344"/>
      <c r="W270" s="344"/>
      <c r="X270" s="344"/>
      <c r="Y270" s="345"/>
      <c r="Z270" s="209"/>
    </row>
    <row r="271" spans="1:26" ht="20.100000000000001" customHeight="1" x14ac:dyDescent="0.15">
      <c r="B271" s="209"/>
      <c r="E271" s="339" t="s">
        <v>155</v>
      </c>
      <c r="F271" s="340" t="s">
        <v>156</v>
      </c>
      <c r="G271" s="341"/>
      <c r="H271" s="341"/>
      <c r="I271" s="341"/>
      <c r="J271" s="341"/>
      <c r="K271" s="341"/>
      <c r="L271" s="342"/>
      <c r="M271" s="7"/>
      <c r="N271" s="343" t="s">
        <v>156</v>
      </c>
      <c r="O271" s="344"/>
      <c r="P271" s="344"/>
      <c r="Q271" s="344"/>
      <c r="R271" s="344"/>
      <c r="S271" s="344"/>
      <c r="T271" s="344"/>
      <c r="U271" s="344"/>
      <c r="V271" s="344"/>
      <c r="W271" s="344"/>
      <c r="X271" s="344"/>
      <c r="Y271" s="345"/>
      <c r="Z271" s="209"/>
    </row>
    <row r="272" spans="1:26" ht="20.100000000000001" customHeight="1" x14ac:dyDescent="0.15">
      <c r="B272" s="209"/>
      <c r="E272" s="339" t="s">
        <v>157</v>
      </c>
      <c r="F272" s="340" t="s">
        <v>158</v>
      </c>
      <c r="G272" s="341"/>
      <c r="H272" s="341"/>
      <c r="I272" s="341"/>
      <c r="J272" s="341"/>
      <c r="K272" s="341"/>
      <c r="L272" s="342"/>
      <c r="M272" s="7"/>
      <c r="N272" s="343" t="s">
        <v>158</v>
      </c>
      <c r="O272" s="344"/>
      <c r="P272" s="344"/>
      <c r="Q272" s="344"/>
      <c r="R272" s="344"/>
      <c r="S272" s="344"/>
      <c r="T272" s="344"/>
      <c r="U272" s="344"/>
      <c r="V272" s="344"/>
      <c r="W272" s="344"/>
      <c r="X272" s="344"/>
      <c r="Y272" s="345"/>
      <c r="Z272" s="209"/>
    </row>
    <row r="273" spans="2:26" ht="20.100000000000001" customHeight="1" x14ac:dyDescent="0.15">
      <c r="B273" s="209"/>
      <c r="E273" s="339" t="s">
        <v>159</v>
      </c>
      <c r="F273" s="340" t="s">
        <v>236</v>
      </c>
      <c r="G273" s="341"/>
      <c r="H273" s="341"/>
      <c r="I273" s="341"/>
      <c r="J273" s="341"/>
      <c r="K273" s="341"/>
      <c r="L273" s="342"/>
      <c r="M273" s="7"/>
      <c r="N273" s="343" t="s">
        <v>160</v>
      </c>
      <c r="O273" s="344"/>
      <c r="P273" s="344"/>
      <c r="Q273" s="344"/>
      <c r="R273" s="344"/>
      <c r="S273" s="344"/>
      <c r="T273" s="344"/>
      <c r="U273" s="344"/>
      <c r="V273" s="344"/>
      <c r="W273" s="344"/>
      <c r="X273" s="344"/>
      <c r="Y273" s="345"/>
      <c r="Z273" s="209"/>
    </row>
    <row r="274" spans="2:26" ht="20.100000000000001" customHeight="1" x14ac:dyDescent="0.15">
      <c r="B274" s="209"/>
      <c r="E274" s="339" t="s">
        <v>161</v>
      </c>
      <c r="F274" s="340" t="s">
        <v>162</v>
      </c>
      <c r="G274" s="341"/>
      <c r="H274" s="341"/>
      <c r="I274" s="341"/>
      <c r="J274" s="341"/>
      <c r="K274" s="341"/>
      <c r="L274" s="342"/>
      <c r="M274" s="7"/>
      <c r="N274" s="343" t="s">
        <v>163</v>
      </c>
      <c r="O274" s="344"/>
      <c r="P274" s="344"/>
      <c r="Q274" s="344"/>
      <c r="R274" s="344"/>
      <c r="S274" s="344"/>
      <c r="T274" s="344"/>
      <c r="U274" s="344"/>
      <c r="V274" s="344"/>
      <c r="W274" s="344"/>
      <c r="X274" s="344"/>
      <c r="Y274" s="345"/>
      <c r="Z274" s="209"/>
    </row>
    <row r="275" spans="2:26" ht="20.100000000000001" customHeight="1" x14ac:dyDescent="0.15">
      <c r="B275" s="209"/>
      <c r="E275" s="339" t="s">
        <v>164</v>
      </c>
      <c r="F275" s="340" t="s">
        <v>237</v>
      </c>
      <c r="G275" s="341"/>
      <c r="H275" s="341"/>
      <c r="I275" s="341"/>
      <c r="J275" s="341"/>
      <c r="K275" s="341"/>
      <c r="L275" s="342"/>
      <c r="M275" s="7"/>
      <c r="N275" s="343" t="s">
        <v>165</v>
      </c>
      <c r="O275" s="344"/>
      <c r="P275" s="344"/>
      <c r="Q275" s="344"/>
      <c r="R275" s="344"/>
      <c r="S275" s="344"/>
      <c r="T275" s="344"/>
      <c r="U275" s="344"/>
      <c r="V275" s="344"/>
      <c r="W275" s="344"/>
      <c r="X275" s="344"/>
      <c r="Y275" s="345"/>
      <c r="Z275" s="209"/>
    </row>
    <row r="276" spans="2:26" ht="20.100000000000001" customHeight="1" x14ac:dyDescent="0.15">
      <c r="B276" s="209"/>
      <c r="E276" s="339" t="s">
        <v>166</v>
      </c>
      <c r="F276" s="340" t="s">
        <v>167</v>
      </c>
      <c r="G276" s="341"/>
      <c r="H276" s="341"/>
      <c r="I276" s="341"/>
      <c r="J276" s="341"/>
      <c r="K276" s="341"/>
      <c r="L276" s="342"/>
      <c r="M276" s="7"/>
      <c r="N276" s="343" t="s">
        <v>168</v>
      </c>
      <c r="O276" s="344"/>
      <c r="P276" s="344"/>
      <c r="Q276" s="344"/>
      <c r="R276" s="344"/>
      <c r="S276" s="344"/>
      <c r="T276" s="344"/>
      <c r="U276" s="344"/>
      <c r="V276" s="344"/>
      <c r="W276" s="344"/>
      <c r="X276" s="344"/>
      <c r="Y276" s="345"/>
      <c r="Z276" s="209"/>
    </row>
    <row r="277" spans="2:26" ht="20.100000000000001" customHeight="1" x14ac:dyDescent="0.15">
      <c r="B277" s="209"/>
      <c r="E277" s="339" t="s">
        <v>169</v>
      </c>
      <c r="F277" s="340" t="s">
        <v>170</v>
      </c>
      <c r="G277" s="341"/>
      <c r="H277" s="341"/>
      <c r="I277" s="341"/>
      <c r="J277" s="341"/>
      <c r="K277" s="341"/>
      <c r="L277" s="342"/>
      <c r="M277" s="7"/>
      <c r="N277" s="343" t="s">
        <v>171</v>
      </c>
      <c r="O277" s="344"/>
      <c r="P277" s="344"/>
      <c r="Q277" s="344"/>
      <c r="R277" s="344"/>
      <c r="S277" s="344"/>
      <c r="T277" s="344"/>
      <c r="U277" s="344"/>
      <c r="V277" s="344"/>
      <c r="W277" s="344"/>
      <c r="X277" s="344"/>
      <c r="Y277" s="345"/>
      <c r="Z277" s="209"/>
    </row>
    <row r="278" spans="2:26" ht="20.100000000000001" customHeight="1" x14ac:dyDescent="0.15">
      <c r="B278" s="209"/>
      <c r="E278" s="339" t="s">
        <v>172</v>
      </c>
      <c r="F278" s="340" t="s">
        <v>173</v>
      </c>
      <c r="G278" s="341"/>
      <c r="H278" s="341"/>
      <c r="I278" s="341"/>
      <c r="J278" s="341"/>
      <c r="K278" s="341"/>
      <c r="L278" s="342"/>
      <c r="M278" s="7"/>
      <c r="N278" s="343" t="s">
        <v>174</v>
      </c>
      <c r="O278" s="344"/>
      <c r="P278" s="344"/>
      <c r="Q278" s="344"/>
      <c r="R278" s="344"/>
      <c r="S278" s="344"/>
      <c r="T278" s="344"/>
      <c r="U278" s="344"/>
      <c r="V278" s="344"/>
      <c r="W278" s="344"/>
      <c r="X278" s="344"/>
      <c r="Y278" s="345"/>
      <c r="Z278" s="209"/>
    </row>
    <row r="279" spans="2:26" ht="20.100000000000001" customHeight="1" x14ac:dyDescent="0.15">
      <c r="B279" s="209"/>
      <c r="E279" s="339" t="s">
        <v>175</v>
      </c>
      <c r="F279" s="340" t="s">
        <v>176</v>
      </c>
      <c r="G279" s="341"/>
      <c r="H279" s="341"/>
      <c r="I279" s="341"/>
      <c r="J279" s="341"/>
      <c r="K279" s="341"/>
      <c r="L279" s="342"/>
      <c r="M279" s="7"/>
      <c r="N279" s="343" t="s">
        <v>177</v>
      </c>
      <c r="O279" s="344"/>
      <c r="P279" s="344"/>
      <c r="Q279" s="344"/>
      <c r="R279" s="344"/>
      <c r="S279" s="344"/>
      <c r="T279" s="344"/>
      <c r="U279" s="344"/>
      <c r="V279" s="344"/>
      <c r="W279" s="344"/>
      <c r="X279" s="344"/>
      <c r="Y279" s="345"/>
      <c r="Z279" s="209"/>
    </row>
    <row r="280" spans="2:26" ht="20.100000000000001" customHeight="1" x14ac:dyDescent="0.15">
      <c r="B280" s="209"/>
      <c r="E280" s="339" t="s">
        <v>178</v>
      </c>
      <c r="F280" s="340" t="s">
        <v>238</v>
      </c>
      <c r="G280" s="341"/>
      <c r="H280" s="341"/>
      <c r="I280" s="341"/>
      <c r="J280" s="341"/>
      <c r="K280" s="341"/>
      <c r="L280" s="342"/>
      <c r="M280" s="7"/>
      <c r="N280" s="343" t="s">
        <v>179</v>
      </c>
      <c r="O280" s="344"/>
      <c r="P280" s="344"/>
      <c r="Q280" s="344"/>
      <c r="R280" s="344"/>
      <c r="S280" s="344"/>
      <c r="T280" s="344"/>
      <c r="U280" s="344"/>
      <c r="V280" s="344"/>
      <c r="W280" s="344"/>
      <c r="X280" s="344"/>
      <c r="Y280" s="345"/>
      <c r="Z280" s="209"/>
    </row>
    <row r="281" spans="2:26" ht="20.100000000000001" customHeight="1" x14ac:dyDescent="0.15">
      <c r="B281" s="209"/>
      <c r="E281" s="339" t="s">
        <v>180</v>
      </c>
      <c r="F281" s="340" t="s">
        <v>181</v>
      </c>
      <c r="G281" s="341"/>
      <c r="H281" s="341"/>
      <c r="I281" s="341"/>
      <c r="J281" s="341"/>
      <c r="K281" s="341"/>
      <c r="L281" s="342"/>
      <c r="M281" s="7"/>
      <c r="N281" s="343" t="s">
        <v>182</v>
      </c>
      <c r="O281" s="344"/>
      <c r="P281" s="344"/>
      <c r="Q281" s="344"/>
      <c r="R281" s="344"/>
      <c r="S281" s="344"/>
      <c r="T281" s="344"/>
      <c r="U281" s="344"/>
      <c r="V281" s="344"/>
      <c r="W281" s="344"/>
      <c r="X281" s="344"/>
      <c r="Y281" s="345"/>
      <c r="Z281" s="209"/>
    </row>
    <row r="282" spans="2:26" ht="20.100000000000001" customHeight="1" x14ac:dyDescent="0.15">
      <c r="B282" s="209"/>
      <c r="E282" s="339" t="s">
        <v>183</v>
      </c>
      <c r="F282" s="340" t="s">
        <v>184</v>
      </c>
      <c r="G282" s="341"/>
      <c r="H282" s="341"/>
      <c r="I282" s="341"/>
      <c r="J282" s="341"/>
      <c r="K282" s="341"/>
      <c r="L282" s="342"/>
      <c r="M282" s="7"/>
      <c r="N282" s="343" t="s">
        <v>185</v>
      </c>
      <c r="O282" s="344"/>
      <c r="P282" s="344"/>
      <c r="Q282" s="344"/>
      <c r="R282" s="344"/>
      <c r="S282" s="344"/>
      <c r="T282" s="344"/>
      <c r="U282" s="344"/>
      <c r="V282" s="344"/>
      <c r="W282" s="344"/>
      <c r="X282" s="344"/>
      <c r="Y282" s="345"/>
      <c r="Z282" s="209"/>
    </row>
    <row r="283" spans="2:26" ht="20.100000000000001" customHeight="1" x14ac:dyDescent="0.15">
      <c r="B283" s="209"/>
      <c r="E283" s="339" t="s">
        <v>186</v>
      </c>
      <c r="F283" s="340" t="s">
        <v>187</v>
      </c>
      <c r="G283" s="341"/>
      <c r="H283" s="341"/>
      <c r="I283" s="341"/>
      <c r="J283" s="341"/>
      <c r="K283" s="341"/>
      <c r="L283" s="342"/>
      <c r="M283" s="7"/>
      <c r="N283" s="343" t="s">
        <v>188</v>
      </c>
      <c r="O283" s="344"/>
      <c r="P283" s="344"/>
      <c r="Q283" s="344"/>
      <c r="R283" s="344"/>
      <c r="S283" s="344"/>
      <c r="T283" s="344"/>
      <c r="U283" s="344"/>
      <c r="V283" s="344"/>
      <c r="W283" s="344"/>
      <c r="X283" s="344"/>
      <c r="Y283" s="345"/>
      <c r="Z283" s="209"/>
    </row>
    <row r="284" spans="2:26" ht="20.100000000000001" customHeight="1" x14ac:dyDescent="0.15">
      <c r="B284" s="209"/>
      <c r="E284" s="339" t="s">
        <v>189</v>
      </c>
      <c r="F284" s="340" t="s">
        <v>190</v>
      </c>
      <c r="G284" s="341"/>
      <c r="H284" s="341"/>
      <c r="I284" s="341"/>
      <c r="J284" s="341"/>
      <c r="K284" s="341"/>
      <c r="L284" s="342"/>
      <c r="M284" s="7"/>
      <c r="N284" s="343" t="s">
        <v>191</v>
      </c>
      <c r="O284" s="344"/>
      <c r="P284" s="344"/>
      <c r="Q284" s="344"/>
      <c r="R284" s="344"/>
      <c r="S284" s="344"/>
      <c r="T284" s="344"/>
      <c r="U284" s="344"/>
      <c r="V284" s="344"/>
      <c r="W284" s="344"/>
      <c r="X284" s="344"/>
      <c r="Y284" s="345"/>
      <c r="Z284" s="209"/>
    </row>
    <row r="285" spans="2:26" ht="20.100000000000001" customHeight="1" x14ac:dyDescent="0.15">
      <c r="B285" s="209"/>
      <c r="E285" s="339" t="s">
        <v>192</v>
      </c>
      <c r="F285" s="340" t="s">
        <v>239</v>
      </c>
      <c r="G285" s="341"/>
      <c r="H285" s="341"/>
      <c r="I285" s="341"/>
      <c r="J285" s="341"/>
      <c r="K285" s="341"/>
      <c r="L285" s="342"/>
      <c r="M285" s="7"/>
      <c r="N285" s="343" t="s">
        <v>193</v>
      </c>
      <c r="O285" s="344"/>
      <c r="P285" s="344"/>
      <c r="Q285" s="344"/>
      <c r="R285" s="344"/>
      <c r="S285" s="344"/>
      <c r="T285" s="344"/>
      <c r="U285" s="344"/>
      <c r="V285" s="344"/>
      <c r="W285" s="344"/>
      <c r="X285" s="344"/>
      <c r="Y285" s="345"/>
      <c r="Z285" s="209"/>
    </row>
    <row r="286" spans="2:26" ht="20.100000000000001" customHeight="1" x14ac:dyDescent="0.15">
      <c r="B286" s="209"/>
      <c r="E286" s="339" t="s">
        <v>194</v>
      </c>
      <c r="F286" s="340" t="s">
        <v>195</v>
      </c>
      <c r="G286" s="341"/>
      <c r="H286" s="341"/>
      <c r="I286" s="341"/>
      <c r="J286" s="341"/>
      <c r="K286" s="341"/>
      <c r="L286" s="342"/>
      <c r="M286" s="7"/>
      <c r="N286" s="343" t="s">
        <v>195</v>
      </c>
      <c r="O286" s="344"/>
      <c r="P286" s="344"/>
      <c r="Q286" s="344"/>
      <c r="R286" s="344"/>
      <c r="S286" s="344"/>
      <c r="T286" s="344"/>
      <c r="U286" s="344"/>
      <c r="V286" s="344"/>
      <c r="W286" s="344"/>
      <c r="X286" s="344"/>
      <c r="Y286" s="345"/>
      <c r="Z286" s="209"/>
    </row>
    <row r="287" spans="2:26" ht="20.100000000000001" customHeight="1" x14ac:dyDescent="0.15">
      <c r="B287" s="209"/>
      <c r="E287" s="339" t="s">
        <v>196</v>
      </c>
      <c r="F287" s="340" t="s">
        <v>197</v>
      </c>
      <c r="G287" s="341"/>
      <c r="H287" s="341"/>
      <c r="I287" s="341"/>
      <c r="J287" s="341"/>
      <c r="K287" s="341"/>
      <c r="L287" s="342"/>
      <c r="M287" s="7"/>
      <c r="N287" s="343" t="s">
        <v>198</v>
      </c>
      <c r="O287" s="344"/>
      <c r="P287" s="344"/>
      <c r="Q287" s="344"/>
      <c r="R287" s="344"/>
      <c r="S287" s="344"/>
      <c r="T287" s="344"/>
      <c r="U287" s="344"/>
      <c r="V287" s="344"/>
      <c r="W287" s="344"/>
      <c r="X287" s="344"/>
      <c r="Y287" s="345"/>
      <c r="Z287" s="209"/>
    </row>
    <row r="288" spans="2:26" ht="20.100000000000001" customHeight="1" x14ac:dyDescent="0.15">
      <c r="B288" s="209"/>
      <c r="E288" s="339" t="s">
        <v>199</v>
      </c>
      <c r="F288" s="340" t="s">
        <v>386</v>
      </c>
      <c r="G288" s="341"/>
      <c r="H288" s="341"/>
      <c r="I288" s="341"/>
      <c r="J288" s="341"/>
      <c r="K288" s="341"/>
      <c r="L288" s="342"/>
      <c r="M288" s="7"/>
      <c r="N288" s="343" t="s">
        <v>200</v>
      </c>
      <c r="O288" s="344"/>
      <c r="P288" s="344"/>
      <c r="Q288" s="344"/>
      <c r="R288" s="344"/>
      <c r="S288" s="344"/>
      <c r="T288" s="344"/>
      <c r="U288" s="344"/>
      <c r="V288" s="344"/>
      <c r="W288" s="344"/>
      <c r="X288" s="344"/>
      <c r="Y288" s="345"/>
      <c r="Z288" s="209"/>
    </row>
    <row r="289" spans="1:26" ht="20.100000000000001" customHeight="1" x14ac:dyDescent="0.15">
      <c r="B289" s="209"/>
      <c r="E289" s="339" t="s">
        <v>201</v>
      </c>
      <c r="F289" s="340" t="s">
        <v>202</v>
      </c>
      <c r="G289" s="341"/>
      <c r="H289" s="341"/>
      <c r="I289" s="341"/>
      <c r="J289" s="341"/>
      <c r="K289" s="341"/>
      <c r="L289" s="342"/>
      <c r="M289" s="7"/>
      <c r="N289" s="343" t="s">
        <v>203</v>
      </c>
      <c r="O289" s="344"/>
      <c r="P289" s="344"/>
      <c r="Q289" s="344"/>
      <c r="R289" s="344"/>
      <c r="S289" s="344"/>
      <c r="T289" s="344"/>
      <c r="U289" s="344"/>
      <c r="V289" s="344"/>
      <c r="W289" s="344"/>
      <c r="X289" s="344"/>
      <c r="Y289" s="345"/>
      <c r="Z289" s="209"/>
    </row>
    <row r="290" spans="1:26" ht="20.100000000000001" customHeight="1" x14ac:dyDescent="0.15">
      <c r="B290" s="209"/>
      <c r="E290" s="339" t="s">
        <v>204</v>
      </c>
      <c r="F290" s="340" t="s">
        <v>205</v>
      </c>
      <c r="G290" s="341"/>
      <c r="H290" s="341"/>
      <c r="I290" s="341"/>
      <c r="J290" s="341"/>
      <c r="K290" s="341"/>
      <c r="L290" s="342"/>
      <c r="M290" s="7"/>
      <c r="N290" s="343" t="s">
        <v>206</v>
      </c>
      <c r="O290" s="344"/>
      <c r="P290" s="344"/>
      <c r="Q290" s="344"/>
      <c r="R290" s="344"/>
      <c r="S290" s="344"/>
      <c r="T290" s="344"/>
      <c r="U290" s="344"/>
      <c r="V290" s="344"/>
      <c r="W290" s="344"/>
      <c r="X290" s="344"/>
      <c r="Y290" s="345"/>
      <c r="Z290" s="209"/>
    </row>
    <row r="291" spans="1:26" ht="20.100000000000001" customHeight="1" x14ac:dyDescent="0.15">
      <c r="B291" s="209"/>
      <c r="E291" s="339" t="s">
        <v>207</v>
      </c>
      <c r="F291" s="340" t="s">
        <v>208</v>
      </c>
      <c r="G291" s="341"/>
      <c r="H291" s="341"/>
      <c r="I291" s="341"/>
      <c r="J291" s="341"/>
      <c r="K291" s="341"/>
      <c r="L291" s="342"/>
      <c r="M291" s="7"/>
      <c r="N291" s="343" t="s">
        <v>208</v>
      </c>
      <c r="O291" s="344"/>
      <c r="P291" s="344"/>
      <c r="Q291" s="344"/>
      <c r="R291" s="344"/>
      <c r="S291" s="344"/>
      <c r="T291" s="344"/>
      <c r="U291" s="344"/>
      <c r="V291" s="344"/>
      <c r="W291" s="344"/>
      <c r="X291" s="344"/>
      <c r="Y291" s="345"/>
      <c r="Z291" s="209"/>
    </row>
    <row r="292" spans="1:26" ht="20.100000000000001" customHeight="1" x14ac:dyDescent="0.15">
      <c r="B292" s="209"/>
      <c r="E292" s="347" t="s">
        <v>209</v>
      </c>
      <c r="F292" s="348" t="s">
        <v>247</v>
      </c>
      <c r="G292" s="349"/>
      <c r="H292" s="349"/>
      <c r="I292" s="349"/>
      <c r="J292" s="349"/>
      <c r="K292" s="349"/>
      <c r="L292" s="350"/>
      <c r="M292" s="9"/>
      <c r="N292" s="351" t="s">
        <v>210</v>
      </c>
      <c r="O292" s="352"/>
      <c r="P292" s="352"/>
      <c r="Q292" s="352"/>
      <c r="R292" s="352"/>
      <c r="S292" s="352"/>
      <c r="T292" s="352"/>
      <c r="U292" s="352"/>
      <c r="V292" s="352"/>
      <c r="W292" s="352"/>
      <c r="X292" s="352"/>
      <c r="Y292" s="353"/>
      <c r="Z292" s="209"/>
    </row>
    <row r="293" spans="1:26" ht="20.100000000000001" customHeight="1" x14ac:dyDescent="0.15">
      <c r="B293" s="209"/>
      <c r="E293" s="354" t="str">
        <f>"*1 054その他を希望する場合、具体的な内容を("&amp;D295&amp;")"&amp;E295&amp;"に入力してください。"</f>
        <v>*1 054その他を希望する場合、具体的な内容を(4)その他の具体的な内容に入力してください。</v>
      </c>
      <c r="F293" s="354"/>
      <c r="G293" s="354"/>
      <c r="H293" s="354"/>
      <c r="I293" s="354"/>
      <c r="J293" s="354"/>
      <c r="K293" s="354"/>
      <c r="L293" s="354"/>
      <c r="M293" s="354"/>
      <c r="N293" s="354"/>
      <c r="O293" s="354"/>
      <c r="P293" s="354"/>
      <c r="Q293" s="354"/>
      <c r="R293" s="354"/>
      <c r="S293" s="354"/>
      <c r="T293" s="354"/>
      <c r="U293" s="354"/>
      <c r="V293" s="354"/>
      <c r="W293" s="354"/>
      <c r="X293" s="354"/>
      <c r="Y293" s="354"/>
      <c r="Z293" s="209"/>
    </row>
    <row r="294" spans="1:26" ht="20.100000000000001" customHeight="1" x14ac:dyDescent="0.15">
      <c r="C294" s="177"/>
      <c r="Z294" s="209"/>
    </row>
    <row r="295" spans="1:26" ht="20.100000000000001" customHeight="1" x14ac:dyDescent="0.15">
      <c r="A295" s="135"/>
      <c r="B295" s="209"/>
      <c r="D295" s="160">
        <v>4</v>
      </c>
      <c r="E295" s="355" t="s">
        <v>242</v>
      </c>
      <c r="Z295" s="209"/>
    </row>
    <row r="296" spans="1:26" ht="60" customHeight="1" x14ac:dyDescent="0.15">
      <c r="A296" s="135">
        <f>IFERROR(IF(AND($M292="○", TRIM($E296)=""),1001,0),3)</f>
        <v>0</v>
      </c>
      <c r="B296" s="209"/>
      <c r="E296" s="81"/>
      <c r="F296" s="82"/>
      <c r="G296" s="82"/>
      <c r="H296" s="82"/>
      <c r="I296" s="82"/>
      <c r="J296" s="82"/>
      <c r="K296" s="82"/>
      <c r="L296" s="82"/>
      <c r="M296" s="82"/>
      <c r="N296" s="82"/>
      <c r="O296" s="82"/>
      <c r="P296" s="82"/>
      <c r="Q296" s="82"/>
      <c r="R296" s="82"/>
      <c r="S296" s="82"/>
      <c r="T296" s="82"/>
      <c r="U296" s="82"/>
      <c r="V296" s="82"/>
      <c r="W296" s="82"/>
      <c r="X296" s="82"/>
      <c r="Y296" s="82"/>
      <c r="Z296" s="209"/>
    </row>
    <row r="297" spans="1:26" ht="20.100000000000001" customHeight="1" x14ac:dyDescent="0.15">
      <c r="C297" s="177"/>
      <c r="E297" s="356"/>
      <c r="F297" s="357"/>
      <c r="G297" s="357"/>
      <c r="H297" s="357"/>
      <c r="I297" s="357"/>
      <c r="J297" s="357"/>
      <c r="K297" s="357"/>
      <c r="L297" s="357"/>
      <c r="M297" s="357"/>
      <c r="N297" s="357"/>
      <c r="O297" s="357"/>
      <c r="P297" s="357"/>
      <c r="Q297" s="357"/>
      <c r="R297" s="357"/>
      <c r="S297" s="357"/>
      <c r="T297" s="357"/>
      <c r="U297" s="357"/>
      <c r="V297" s="357"/>
      <c r="W297" s="357"/>
      <c r="X297" s="357"/>
      <c r="Y297" s="357"/>
      <c r="Z297" s="209"/>
    </row>
    <row r="298" spans="1:26" ht="20.100000000000001" customHeight="1" x14ac:dyDescent="0.15">
      <c r="C298" s="214"/>
      <c r="D298" s="215"/>
      <c r="E298" s="215"/>
      <c r="F298" s="215"/>
      <c r="G298" s="215"/>
      <c r="H298" s="215"/>
      <c r="I298" s="215"/>
      <c r="J298" s="215"/>
      <c r="K298" s="215"/>
      <c r="L298" s="215"/>
      <c r="M298" s="215"/>
      <c r="N298" s="215"/>
      <c r="O298" s="215"/>
      <c r="P298" s="215"/>
      <c r="Q298" s="215"/>
      <c r="R298" s="215"/>
      <c r="S298" s="215"/>
      <c r="T298" s="215"/>
      <c r="U298" s="215"/>
      <c r="V298" s="215"/>
      <c r="W298" s="215"/>
      <c r="X298" s="215"/>
      <c r="Y298" s="215"/>
      <c r="Z298" s="358"/>
    </row>
    <row r="299" spans="1:26" ht="20.100000000000001" customHeight="1" x14ac:dyDescent="0.15"/>
    <row r="300" spans="1:26" ht="20.100000000000001" customHeight="1" x14ac:dyDescent="0.15"/>
    <row r="301" spans="1:26" ht="20.100000000000001" customHeight="1" x14ac:dyDescent="0.15">
      <c r="A301" s="151"/>
      <c r="B301" s="140"/>
      <c r="C301" s="152" t="s">
        <v>261</v>
      </c>
      <c r="D301" s="153"/>
      <c r="E301" s="153"/>
      <c r="F301" s="153"/>
      <c r="G301" s="153"/>
      <c r="H301" s="153"/>
      <c r="I301" s="154"/>
      <c r="L301" s="187"/>
    </row>
    <row r="302" spans="1:26" ht="20.100000000000001" customHeight="1" x14ac:dyDescent="0.15">
      <c r="A302" s="151"/>
      <c r="B302" s="140"/>
      <c r="C302" s="155"/>
      <c r="D302" s="156"/>
      <c r="E302" s="156"/>
      <c r="F302" s="156"/>
      <c r="G302" s="156"/>
      <c r="H302" s="156"/>
      <c r="I302" s="156"/>
      <c r="J302" s="157"/>
      <c r="K302" s="157"/>
      <c r="L302" s="201"/>
      <c r="M302" s="201"/>
      <c r="N302" s="157"/>
      <c r="O302" s="157"/>
      <c r="P302" s="157"/>
      <c r="Q302" s="157"/>
      <c r="R302" s="157"/>
      <c r="S302" s="157"/>
      <c r="T302" s="157"/>
      <c r="U302" s="157"/>
      <c r="V302" s="157"/>
      <c r="W302" s="157"/>
      <c r="X302" s="157"/>
      <c r="Y302" s="157"/>
      <c r="Z302" s="158"/>
    </row>
    <row r="303" spans="1:26" s="360" customFormat="1" ht="45" customHeight="1" x14ac:dyDescent="0.15">
      <c r="A303" s="359"/>
      <c r="C303" s="361"/>
      <c r="D303" s="362" t="s">
        <v>303</v>
      </c>
      <c r="E303" s="362"/>
      <c r="F303" s="362"/>
      <c r="G303" s="362"/>
      <c r="H303" s="362"/>
      <c r="I303" s="362"/>
      <c r="J303" s="362"/>
      <c r="K303" s="362"/>
      <c r="L303" s="362"/>
      <c r="M303" s="362"/>
      <c r="N303" s="362"/>
      <c r="O303" s="362"/>
      <c r="P303" s="362"/>
      <c r="Q303" s="362"/>
      <c r="R303" s="362"/>
      <c r="S303" s="362"/>
      <c r="T303" s="362"/>
      <c r="U303" s="362"/>
      <c r="V303" s="362"/>
      <c r="W303" s="362"/>
      <c r="X303" s="362"/>
      <c r="Y303" s="362"/>
      <c r="Z303" s="363"/>
    </row>
    <row r="304" spans="1:26" ht="30" customHeight="1" x14ac:dyDescent="0.15">
      <c r="C304" s="177"/>
      <c r="D304" s="364" t="s">
        <v>88</v>
      </c>
      <c r="E304" s="365"/>
      <c r="F304" s="365"/>
      <c r="G304" s="365"/>
      <c r="H304" s="365"/>
      <c r="I304" s="365"/>
      <c r="J304" s="365"/>
      <c r="K304" s="366"/>
      <c r="L304" s="367" t="s">
        <v>262</v>
      </c>
      <c r="M304" s="365"/>
      <c r="N304" s="365"/>
      <c r="O304" s="365"/>
      <c r="P304" s="366"/>
      <c r="Q304" s="368" t="s">
        <v>302</v>
      </c>
      <c r="R304" s="368"/>
      <c r="S304" s="369" t="s">
        <v>267</v>
      </c>
      <c r="T304" s="370"/>
      <c r="U304" s="371" t="str">
        <f>"許可期限日
"&amp;日付例</f>
        <v>許可期限日
例)2024/4/1、R6/4/1</v>
      </c>
      <c r="V304" s="371"/>
      <c r="W304" s="371"/>
      <c r="X304" s="371"/>
      <c r="Y304" s="372"/>
      <c r="Z304" s="209"/>
    </row>
    <row r="305" spans="3:26" ht="20.100000000000001" customHeight="1" x14ac:dyDescent="0.15">
      <c r="C305" s="177"/>
      <c r="D305" s="373" t="s">
        <v>276</v>
      </c>
      <c r="E305" s="374" t="s">
        <v>278</v>
      </c>
      <c r="F305" s="375"/>
      <c r="G305" s="375"/>
      <c r="H305" s="375"/>
      <c r="I305" s="375"/>
      <c r="J305" s="375"/>
      <c r="K305" s="376"/>
      <c r="L305" s="377" t="s">
        <v>360</v>
      </c>
      <c r="M305" s="378"/>
      <c r="N305" s="378"/>
      <c r="O305" s="378"/>
      <c r="P305" s="379"/>
      <c r="Q305" s="127"/>
      <c r="R305" s="128"/>
      <c r="S305" s="129"/>
      <c r="T305" s="130"/>
      <c r="U305" s="88"/>
      <c r="V305" s="89"/>
      <c r="W305" s="89"/>
      <c r="X305" s="89"/>
      <c r="Y305" s="90"/>
      <c r="Z305" s="209"/>
    </row>
    <row r="306" spans="3:26" ht="20.100000000000001" customHeight="1" x14ac:dyDescent="0.15">
      <c r="C306" s="177"/>
      <c r="D306" s="380" t="s">
        <v>276</v>
      </c>
      <c r="E306" s="381" t="s">
        <v>278</v>
      </c>
      <c r="F306" s="382"/>
      <c r="G306" s="382"/>
      <c r="H306" s="382"/>
      <c r="I306" s="382"/>
      <c r="J306" s="382"/>
      <c r="K306" s="383"/>
      <c r="L306" s="384" t="s">
        <v>374</v>
      </c>
      <c r="M306" s="385"/>
      <c r="N306" s="385"/>
      <c r="O306" s="385"/>
      <c r="P306" s="386"/>
      <c r="Q306" s="94"/>
      <c r="R306" s="95"/>
      <c r="S306" s="96"/>
      <c r="T306" s="97"/>
      <c r="U306" s="91"/>
      <c r="V306" s="92"/>
      <c r="W306" s="92"/>
      <c r="X306" s="92"/>
      <c r="Y306" s="93"/>
      <c r="Z306" s="209"/>
    </row>
    <row r="307" spans="3:26" ht="20.100000000000001" customHeight="1" x14ac:dyDescent="0.15">
      <c r="C307" s="177"/>
      <c r="D307" s="380" t="s">
        <v>277</v>
      </c>
      <c r="E307" s="381" t="s">
        <v>280</v>
      </c>
      <c r="F307" s="382"/>
      <c r="G307" s="382"/>
      <c r="H307" s="382"/>
      <c r="I307" s="382"/>
      <c r="J307" s="382"/>
      <c r="K307" s="383"/>
      <c r="L307" s="384" t="s">
        <v>375</v>
      </c>
      <c r="M307" s="385"/>
      <c r="N307" s="385"/>
      <c r="O307" s="385"/>
      <c r="P307" s="386"/>
      <c r="Q307" s="94"/>
      <c r="R307" s="95"/>
      <c r="S307" s="96"/>
      <c r="T307" s="97"/>
      <c r="U307" s="91"/>
      <c r="V307" s="92"/>
      <c r="W307" s="92"/>
      <c r="X307" s="92"/>
      <c r="Y307" s="93"/>
      <c r="Z307" s="209"/>
    </row>
    <row r="308" spans="3:26" ht="20.100000000000001" customHeight="1" x14ac:dyDescent="0.15">
      <c r="C308" s="177"/>
      <c r="D308" s="387" t="s">
        <v>97</v>
      </c>
      <c r="E308" s="381" t="s">
        <v>281</v>
      </c>
      <c r="F308" s="382"/>
      <c r="G308" s="382"/>
      <c r="H308" s="382"/>
      <c r="I308" s="382"/>
      <c r="J308" s="382"/>
      <c r="K308" s="383"/>
      <c r="L308" s="384" t="s">
        <v>361</v>
      </c>
      <c r="M308" s="385"/>
      <c r="N308" s="385"/>
      <c r="O308" s="385"/>
      <c r="P308" s="386"/>
      <c r="Q308" s="94"/>
      <c r="R308" s="95"/>
      <c r="S308" s="96"/>
      <c r="T308" s="97"/>
      <c r="U308" s="91"/>
      <c r="V308" s="92"/>
      <c r="W308" s="92"/>
      <c r="X308" s="92"/>
      <c r="Y308" s="93"/>
      <c r="Z308" s="209"/>
    </row>
    <row r="309" spans="3:26" ht="20.100000000000001" customHeight="1" x14ac:dyDescent="0.15">
      <c r="C309" s="177"/>
      <c r="D309" s="387" t="s">
        <v>103</v>
      </c>
      <c r="E309" s="381" t="s">
        <v>263</v>
      </c>
      <c r="F309" s="382"/>
      <c r="G309" s="382"/>
      <c r="H309" s="382"/>
      <c r="I309" s="382"/>
      <c r="J309" s="382"/>
      <c r="K309" s="383"/>
      <c r="L309" s="384" t="s">
        <v>362</v>
      </c>
      <c r="M309" s="385"/>
      <c r="N309" s="385"/>
      <c r="O309" s="385"/>
      <c r="P309" s="386"/>
      <c r="Q309" s="94"/>
      <c r="R309" s="95"/>
      <c r="S309" s="96"/>
      <c r="T309" s="97"/>
      <c r="U309" s="91"/>
      <c r="V309" s="92"/>
      <c r="W309" s="92"/>
      <c r="X309" s="92"/>
      <c r="Y309" s="93"/>
      <c r="Z309" s="209"/>
    </row>
    <row r="310" spans="3:26" ht="20.100000000000001" customHeight="1" x14ac:dyDescent="0.15">
      <c r="C310" s="177"/>
      <c r="D310" s="387" t="s">
        <v>117</v>
      </c>
      <c r="E310" s="381" t="s">
        <v>283</v>
      </c>
      <c r="F310" s="382"/>
      <c r="G310" s="382"/>
      <c r="H310" s="382"/>
      <c r="I310" s="382"/>
      <c r="J310" s="382"/>
      <c r="K310" s="383"/>
      <c r="L310" s="384" t="s">
        <v>376</v>
      </c>
      <c r="M310" s="385"/>
      <c r="N310" s="385"/>
      <c r="O310" s="385"/>
      <c r="P310" s="386"/>
      <c r="Q310" s="94"/>
      <c r="R310" s="95"/>
      <c r="S310" s="96"/>
      <c r="T310" s="97"/>
      <c r="U310" s="91"/>
      <c r="V310" s="92"/>
      <c r="W310" s="92"/>
      <c r="X310" s="92"/>
      <c r="Y310" s="93"/>
      <c r="Z310" s="209"/>
    </row>
    <row r="311" spans="3:26" ht="20.100000000000001" customHeight="1" x14ac:dyDescent="0.15">
      <c r="C311" s="177"/>
      <c r="D311" s="387" t="s">
        <v>119</v>
      </c>
      <c r="E311" s="381" t="s">
        <v>282</v>
      </c>
      <c r="F311" s="382"/>
      <c r="G311" s="382"/>
      <c r="H311" s="382"/>
      <c r="I311" s="382"/>
      <c r="J311" s="382"/>
      <c r="K311" s="383"/>
      <c r="L311" s="384" t="s">
        <v>363</v>
      </c>
      <c r="M311" s="385"/>
      <c r="N311" s="385"/>
      <c r="O311" s="385"/>
      <c r="P311" s="386"/>
      <c r="Q311" s="94"/>
      <c r="R311" s="95"/>
      <c r="S311" s="96"/>
      <c r="T311" s="97"/>
      <c r="U311" s="91"/>
      <c r="V311" s="92"/>
      <c r="W311" s="92"/>
      <c r="X311" s="92"/>
      <c r="Y311" s="93"/>
      <c r="Z311" s="209"/>
    </row>
    <row r="312" spans="3:26" ht="20.100000000000001" customHeight="1" x14ac:dyDescent="0.15">
      <c r="C312" s="177"/>
      <c r="D312" s="387" t="s">
        <v>119</v>
      </c>
      <c r="E312" s="381" t="s">
        <v>282</v>
      </c>
      <c r="F312" s="382"/>
      <c r="G312" s="382"/>
      <c r="H312" s="382"/>
      <c r="I312" s="382"/>
      <c r="J312" s="382"/>
      <c r="K312" s="383"/>
      <c r="L312" s="384" t="s">
        <v>377</v>
      </c>
      <c r="M312" s="385"/>
      <c r="N312" s="385"/>
      <c r="O312" s="385"/>
      <c r="P312" s="386"/>
      <c r="Q312" s="94"/>
      <c r="R312" s="95"/>
      <c r="S312" s="96"/>
      <c r="T312" s="97"/>
      <c r="U312" s="91"/>
      <c r="V312" s="92"/>
      <c r="W312" s="92"/>
      <c r="X312" s="92"/>
      <c r="Y312" s="93"/>
      <c r="Z312" s="209"/>
    </row>
    <row r="313" spans="3:26" ht="20.100000000000001" customHeight="1" x14ac:dyDescent="0.15">
      <c r="C313" s="177"/>
      <c r="D313" s="387" t="s">
        <v>121</v>
      </c>
      <c r="E313" s="381" t="s">
        <v>285</v>
      </c>
      <c r="F313" s="382"/>
      <c r="G313" s="382"/>
      <c r="H313" s="382"/>
      <c r="I313" s="382"/>
      <c r="J313" s="382"/>
      <c r="K313" s="383"/>
      <c r="L313" s="384" t="s">
        <v>378</v>
      </c>
      <c r="M313" s="385"/>
      <c r="N313" s="385"/>
      <c r="O313" s="385"/>
      <c r="P313" s="386"/>
      <c r="Q313" s="94"/>
      <c r="R313" s="95"/>
      <c r="S313" s="96"/>
      <c r="T313" s="97"/>
      <c r="U313" s="91"/>
      <c r="V313" s="92"/>
      <c r="W313" s="92"/>
      <c r="X313" s="92"/>
      <c r="Y313" s="93"/>
      <c r="Z313" s="209"/>
    </row>
    <row r="314" spans="3:26" ht="19.899999999999999" customHeight="1" x14ac:dyDescent="0.15">
      <c r="C314" s="177"/>
      <c r="D314" s="380" t="s">
        <v>286</v>
      </c>
      <c r="E314" s="381" t="s">
        <v>294</v>
      </c>
      <c r="F314" s="382"/>
      <c r="G314" s="382"/>
      <c r="H314" s="382"/>
      <c r="I314" s="382"/>
      <c r="J314" s="382"/>
      <c r="K314" s="383"/>
      <c r="L314" s="384" t="s">
        <v>364</v>
      </c>
      <c r="M314" s="385"/>
      <c r="N314" s="385"/>
      <c r="O314" s="385"/>
      <c r="P314" s="386"/>
      <c r="Q314" s="94"/>
      <c r="R314" s="95"/>
      <c r="S314" s="96"/>
      <c r="T314" s="97"/>
      <c r="U314" s="91"/>
      <c r="V314" s="92"/>
      <c r="W314" s="92"/>
      <c r="X314" s="92"/>
      <c r="Y314" s="93"/>
      <c r="Z314" s="209"/>
    </row>
    <row r="315" spans="3:26" ht="20.100000000000001" customHeight="1" x14ac:dyDescent="0.15">
      <c r="C315" s="177"/>
      <c r="D315" s="387" t="s">
        <v>125</v>
      </c>
      <c r="E315" s="381" t="s">
        <v>284</v>
      </c>
      <c r="F315" s="382"/>
      <c r="G315" s="382"/>
      <c r="H315" s="382"/>
      <c r="I315" s="382"/>
      <c r="J315" s="382"/>
      <c r="K315" s="383"/>
      <c r="L315" s="384" t="s">
        <v>379</v>
      </c>
      <c r="M315" s="385"/>
      <c r="N315" s="385"/>
      <c r="O315" s="385"/>
      <c r="P315" s="386"/>
      <c r="Q315" s="94"/>
      <c r="R315" s="95"/>
      <c r="S315" s="96"/>
      <c r="T315" s="97"/>
      <c r="U315" s="91"/>
      <c r="V315" s="92"/>
      <c r="W315" s="92"/>
      <c r="X315" s="92"/>
      <c r="Y315" s="93"/>
      <c r="Z315" s="209"/>
    </row>
    <row r="316" spans="3:26" ht="20.100000000000001" customHeight="1" x14ac:dyDescent="0.15">
      <c r="C316" s="177"/>
      <c r="D316" s="380" t="s">
        <v>127</v>
      </c>
      <c r="E316" s="381" t="s">
        <v>279</v>
      </c>
      <c r="F316" s="382"/>
      <c r="G316" s="382"/>
      <c r="H316" s="382"/>
      <c r="I316" s="382"/>
      <c r="J316" s="382"/>
      <c r="K316" s="383"/>
      <c r="L316" s="384" t="s">
        <v>380</v>
      </c>
      <c r="M316" s="385"/>
      <c r="N316" s="385"/>
      <c r="O316" s="385"/>
      <c r="P316" s="386"/>
      <c r="Q316" s="94"/>
      <c r="R316" s="95"/>
      <c r="S316" s="96"/>
      <c r="T316" s="97"/>
      <c r="U316" s="91"/>
      <c r="V316" s="92"/>
      <c r="W316" s="92"/>
      <c r="X316" s="92"/>
      <c r="Y316" s="93"/>
      <c r="Z316" s="209"/>
    </row>
    <row r="317" spans="3:26" ht="20.100000000000001" customHeight="1" x14ac:dyDescent="0.15">
      <c r="C317" s="177"/>
      <c r="D317" s="380" t="s">
        <v>127</v>
      </c>
      <c r="E317" s="381" t="s">
        <v>279</v>
      </c>
      <c r="F317" s="382"/>
      <c r="G317" s="382"/>
      <c r="H317" s="382"/>
      <c r="I317" s="382"/>
      <c r="J317" s="382"/>
      <c r="K317" s="383"/>
      <c r="L317" s="384" t="s">
        <v>381</v>
      </c>
      <c r="M317" s="385"/>
      <c r="N317" s="385"/>
      <c r="O317" s="385"/>
      <c r="P317" s="386"/>
      <c r="Q317" s="94"/>
      <c r="R317" s="95"/>
      <c r="S317" s="96"/>
      <c r="T317" s="97"/>
      <c r="U317" s="91"/>
      <c r="V317" s="92"/>
      <c r="W317" s="92"/>
      <c r="X317" s="92"/>
      <c r="Y317" s="93"/>
      <c r="Z317" s="209"/>
    </row>
    <row r="318" spans="3:26" ht="20.100000000000001" customHeight="1" x14ac:dyDescent="0.15">
      <c r="C318" s="177"/>
      <c r="D318" s="387" t="s">
        <v>127</v>
      </c>
      <c r="E318" s="381" t="s">
        <v>279</v>
      </c>
      <c r="F318" s="382"/>
      <c r="G318" s="382"/>
      <c r="H318" s="382"/>
      <c r="I318" s="382"/>
      <c r="J318" s="382"/>
      <c r="K318" s="383"/>
      <c r="L318" s="384" t="s">
        <v>365</v>
      </c>
      <c r="M318" s="385"/>
      <c r="N318" s="385"/>
      <c r="O318" s="385"/>
      <c r="P318" s="386"/>
      <c r="Q318" s="94"/>
      <c r="R318" s="95"/>
      <c r="S318" s="96"/>
      <c r="T318" s="97"/>
      <c r="U318" s="91"/>
      <c r="V318" s="92"/>
      <c r="W318" s="92"/>
      <c r="X318" s="92"/>
      <c r="Y318" s="93"/>
      <c r="Z318" s="209"/>
    </row>
    <row r="319" spans="3:26" ht="20.100000000000001" customHeight="1" x14ac:dyDescent="0.15">
      <c r="C319" s="177"/>
      <c r="D319" s="387" t="s">
        <v>141</v>
      </c>
      <c r="E319" s="381" t="s">
        <v>265</v>
      </c>
      <c r="F319" s="382"/>
      <c r="G319" s="382"/>
      <c r="H319" s="382"/>
      <c r="I319" s="382"/>
      <c r="J319" s="382"/>
      <c r="K319" s="383"/>
      <c r="L319" s="384" t="s">
        <v>366</v>
      </c>
      <c r="M319" s="385"/>
      <c r="N319" s="385"/>
      <c r="O319" s="385"/>
      <c r="P319" s="386"/>
      <c r="Q319" s="94"/>
      <c r="R319" s="95"/>
      <c r="S319" s="96"/>
      <c r="T319" s="97"/>
      <c r="U319" s="91"/>
      <c r="V319" s="92"/>
      <c r="W319" s="92"/>
      <c r="X319" s="92"/>
      <c r="Y319" s="93"/>
      <c r="Z319" s="209"/>
    </row>
    <row r="320" spans="3:26" ht="20.100000000000001" customHeight="1" x14ac:dyDescent="0.15">
      <c r="C320" s="177"/>
      <c r="D320" s="387" t="s">
        <v>143</v>
      </c>
      <c r="E320" s="381" t="s">
        <v>287</v>
      </c>
      <c r="F320" s="382"/>
      <c r="G320" s="382"/>
      <c r="H320" s="382"/>
      <c r="I320" s="382"/>
      <c r="J320" s="382"/>
      <c r="K320" s="383"/>
      <c r="L320" s="384" t="s">
        <v>382</v>
      </c>
      <c r="M320" s="385"/>
      <c r="N320" s="385"/>
      <c r="O320" s="385"/>
      <c r="P320" s="386"/>
      <c r="Q320" s="94"/>
      <c r="R320" s="95"/>
      <c r="S320" s="96"/>
      <c r="T320" s="97"/>
      <c r="U320" s="91"/>
      <c r="V320" s="92"/>
      <c r="W320" s="92"/>
      <c r="X320" s="92"/>
      <c r="Y320" s="93"/>
      <c r="Z320" s="209"/>
    </row>
    <row r="321" spans="3:26" ht="20.100000000000001" customHeight="1" x14ac:dyDescent="0.15">
      <c r="C321" s="177"/>
      <c r="D321" s="387" t="s">
        <v>145</v>
      </c>
      <c r="E321" s="381" t="s">
        <v>264</v>
      </c>
      <c r="F321" s="382"/>
      <c r="G321" s="382"/>
      <c r="H321" s="382"/>
      <c r="I321" s="382"/>
      <c r="J321" s="382"/>
      <c r="K321" s="383"/>
      <c r="L321" s="384" t="s">
        <v>383</v>
      </c>
      <c r="M321" s="385"/>
      <c r="N321" s="385"/>
      <c r="O321" s="385"/>
      <c r="P321" s="386"/>
      <c r="Q321" s="94"/>
      <c r="R321" s="95"/>
      <c r="S321" s="96"/>
      <c r="T321" s="97"/>
      <c r="U321" s="91"/>
      <c r="V321" s="92"/>
      <c r="W321" s="92"/>
      <c r="X321" s="92"/>
      <c r="Y321" s="93"/>
      <c r="Z321" s="209"/>
    </row>
    <row r="322" spans="3:26" ht="20.100000000000001" customHeight="1" x14ac:dyDescent="0.15">
      <c r="C322" s="177"/>
      <c r="D322" s="387" t="s">
        <v>147</v>
      </c>
      <c r="E322" s="381" t="s">
        <v>288</v>
      </c>
      <c r="F322" s="382"/>
      <c r="G322" s="382"/>
      <c r="H322" s="382"/>
      <c r="I322" s="382"/>
      <c r="J322" s="382"/>
      <c r="K322" s="383"/>
      <c r="L322" s="384" t="s">
        <v>367</v>
      </c>
      <c r="M322" s="385"/>
      <c r="N322" s="385"/>
      <c r="O322" s="385"/>
      <c r="P322" s="386"/>
      <c r="Q322" s="94"/>
      <c r="R322" s="95"/>
      <c r="S322" s="96"/>
      <c r="T322" s="97"/>
      <c r="U322" s="91"/>
      <c r="V322" s="92"/>
      <c r="W322" s="92"/>
      <c r="X322" s="92"/>
      <c r="Y322" s="93"/>
      <c r="Z322" s="209"/>
    </row>
    <row r="323" spans="3:26" ht="20.100000000000001" customHeight="1" x14ac:dyDescent="0.15">
      <c r="C323" s="177"/>
      <c r="D323" s="387" t="s">
        <v>149</v>
      </c>
      <c r="E323" s="381" t="s">
        <v>289</v>
      </c>
      <c r="F323" s="382"/>
      <c r="G323" s="382"/>
      <c r="H323" s="382"/>
      <c r="I323" s="382"/>
      <c r="J323" s="382"/>
      <c r="K323" s="383"/>
      <c r="L323" s="384" t="s">
        <v>368</v>
      </c>
      <c r="M323" s="385"/>
      <c r="N323" s="385"/>
      <c r="O323" s="385"/>
      <c r="P323" s="386"/>
      <c r="Q323" s="94"/>
      <c r="R323" s="95"/>
      <c r="S323" s="96"/>
      <c r="T323" s="97"/>
      <c r="U323" s="91"/>
      <c r="V323" s="92"/>
      <c r="W323" s="92"/>
      <c r="X323" s="92"/>
      <c r="Y323" s="93"/>
      <c r="Z323" s="209"/>
    </row>
    <row r="324" spans="3:26" ht="19.899999999999999" customHeight="1" x14ac:dyDescent="0.15">
      <c r="C324" s="177"/>
      <c r="D324" s="387" t="s">
        <v>151</v>
      </c>
      <c r="E324" s="381" t="s">
        <v>290</v>
      </c>
      <c r="F324" s="382"/>
      <c r="G324" s="382"/>
      <c r="H324" s="382"/>
      <c r="I324" s="382"/>
      <c r="J324" s="382"/>
      <c r="K324" s="383"/>
      <c r="L324" s="384" t="s">
        <v>369</v>
      </c>
      <c r="M324" s="385"/>
      <c r="N324" s="385"/>
      <c r="O324" s="385"/>
      <c r="P324" s="386"/>
      <c r="Q324" s="94"/>
      <c r="R324" s="95"/>
      <c r="S324" s="96"/>
      <c r="T324" s="97"/>
      <c r="U324" s="91"/>
      <c r="V324" s="92"/>
      <c r="W324" s="92"/>
      <c r="X324" s="92"/>
      <c r="Y324" s="93"/>
      <c r="Z324" s="209"/>
    </row>
    <row r="325" spans="3:26" ht="20.100000000000001" customHeight="1" x14ac:dyDescent="0.15">
      <c r="C325" s="177"/>
      <c r="D325" s="387" t="s">
        <v>153</v>
      </c>
      <c r="E325" s="381" t="s">
        <v>291</v>
      </c>
      <c r="F325" s="382"/>
      <c r="G325" s="382"/>
      <c r="H325" s="382"/>
      <c r="I325" s="382"/>
      <c r="J325" s="382"/>
      <c r="K325" s="383"/>
      <c r="L325" s="384" t="s">
        <v>370</v>
      </c>
      <c r="M325" s="385"/>
      <c r="N325" s="385"/>
      <c r="O325" s="385"/>
      <c r="P325" s="386"/>
      <c r="Q325" s="94"/>
      <c r="R325" s="95"/>
      <c r="S325" s="96"/>
      <c r="T325" s="97"/>
      <c r="U325" s="91"/>
      <c r="V325" s="92"/>
      <c r="W325" s="92"/>
      <c r="X325" s="92"/>
      <c r="Y325" s="93"/>
      <c r="Z325" s="209"/>
    </row>
    <row r="326" spans="3:26" ht="20.100000000000001" customHeight="1" x14ac:dyDescent="0.15">
      <c r="C326" s="177"/>
      <c r="D326" s="387" t="s">
        <v>155</v>
      </c>
      <c r="E326" s="381" t="s">
        <v>292</v>
      </c>
      <c r="F326" s="382"/>
      <c r="G326" s="382"/>
      <c r="H326" s="382"/>
      <c r="I326" s="382"/>
      <c r="J326" s="382"/>
      <c r="K326" s="383"/>
      <c r="L326" s="384" t="s">
        <v>371</v>
      </c>
      <c r="M326" s="385"/>
      <c r="N326" s="385"/>
      <c r="O326" s="385"/>
      <c r="P326" s="386"/>
      <c r="Q326" s="94"/>
      <c r="R326" s="95"/>
      <c r="S326" s="96"/>
      <c r="T326" s="97"/>
      <c r="U326" s="91"/>
      <c r="V326" s="92"/>
      <c r="W326" s="92"/>
      <c r="X326" s="92"/>
      <c r="Y326" s="93"/>
      <c r="Z326" s="209"/>
    </row>
    <row r="327" spans="3:26" ht="20.100000000000001" customHeight="1" x14ac:dyDescent="0.15">
      <c r="C327" s="177"/>
      <c r="D327" s="387" t="s">
        <v>157</v>
      </c>
      <c r="E327" s="381" t="s">
        <v>293</v>
      </c>
      <c r="F327" s="382"/>
      <c r="G327" s="382"/>
      <c r="H327" s="382"/>
      <c r="I327" s="382"/>
      <c r="J327" s="382"/>
      <c r="K327" s="383"/>
      <c r="L327" s="384" t="s">
        <v>372</v>
      </c>
      <c r="M327" s="385"/>
      <c r="N327" s="385"/>
      <c r="O327" s="385"/>
      <c r="P327" s="386"/>
      <c r="Q327" s="94"/>
      <c r="R327" s="95"/>
      <c r="S327" s="96"/>
      <c r="T327" s="97"/>
      <c r="U327" s="91"/>
      <c r="V327" s="92"/>
      <c r="W327" s="92"/>
      <c r="X327" s="92"/>
      <c r="Y327" s="93"/>
      <c r="Z327" s="209"/>
    </row>
    <row r="328" spans="3:26" ht="20.100000000000001" customHeight="1" x14ac:dyDescent="0.15">
      <c r="C328" s="177"/>
      <c r="D328" s="387" t="s">
        <v>166</v>
      </c>
      <c r="E328" s="381" t="s">
        <v>266</v>
      </c>
      <c r="F328" s="382"/>
      <c r="G328" s="382"/>
      <c r="H328" s="382"/>
      <c r="I328" s="382"/>
      <c r="J328" s="382"/>
      <c r="K328" s="383"/>
      <c r="L328" s="384" t="s">
        <v>373</v>
      </c>
      <c r="M328" s="385"/>
      <c r="N328" s="385"/>
      <c r="O328" s="385"/>
      <c r="P328" s="386"/>
      <c r="Q328" s="94"/>
      <c r="R328" s="95"/>
      <c r="S328" s="96"/>
      <c r="T328" s="97"/>
      <c r="U328" s="91"/>
      <c r="V328" s="92"/>
      <c r="W328" s="92"/>
      <c r="X328" s="92"/>
      <c r="Y328" s="93"/>
      <c r="Z328" s="209"/>
    </row>
    <row r="329" spans="3:26" ht="20.100000000000001" customHeight="1" x14ac:dyDescent="0.15">
      <c r="C329" s="177"/>
      <c r="D329" s="387" t="s">
        <v>178</v>
      </c>
      <c r="E329" s="381" t="s">
        <v>300</v>
      </c>
      <c r="F329" s="382"/>
      <c r="G329" s="382"/>
      <c r="H329" s="382"/>
      <c r="I329" s="382"/>
      <c r="J329" s="382"/>
      <c r="K329" s="383"/>
      <c r="L329" s="384" t="s">
        <v>384</v>
      </c>
      <c r="M329" s="385"/>
      <c r="N329" s="385"/>
      <c r="O329" s="385"/>
      <c r="P329" s="386"/>
      <c r="Q329" s="94"/>
      <c r="R329" s="95"/>
      <c r="S329" s="96"/>
      <c r="T329" s="97"/>
      <c r="U329" s="91"/>
      <c r="V329" s="92"/>
      <c r="W329" s="92"/>
      <c r="X329" s="92"/>
      <c r="Y329" s="93"/>
      <c r="Z329" s="209"/>
    </row>
    <row r="330" spans="3:26" ht="20.100000000000001" customHeight="1" x14ac:dyDescent="0.15">
      <c r="C330" s="177"/>
      <c r="D330" s="388"/>
      <c r="E330" s="389"/>
      <c r="F330" s="389"/>
      <c r="G330" s="389"/>
      <c r="H330" s="389"/>
      <c r="I330" s="389"/>
      <c r="J330" s="389"/>
      <c r="K330" s="390"/>
      <c r="L330" s="101"/>
      <c r="M330" s="102"/>
      <c r="N330" s="102"/>
      <c r="O330" s="102"/>
      <c r="P330" s="103"/>
      <c r="Q330" s="94"/>
      <c r="R330" s="95"/>
      <c r="S330" s="96"/>
      <c r="T330" s="97"/>
      <c r="U330" s="91"/>
      <c r="V330" s="92"/>
      <c r="W330" s="92"/>
      <c r="X330" s="92"/>
      <c r="Y330" s="93"/>
      <c r="Z330" s="209"/>
    </row>
    <row r="331" spans="3:26" ht="20.100000000000001" customHeight="1" x14ac:dyDescent="0.15">
      <c r="C331" s="177"/>
      <c r="D331" s="391"/>
      <c r="E331" s="392"/>
      <c r="F331" s="392"/>
      <c r="G331" s="392"/>
      <c r="H331" s="392"/>
      <c r="I331" s="392"/>
      <c r="J331" s="392"/>
      <c r="K331" s="393"/>
      <c r="L331" s="101"/>
      <c r="M331" s="102"/>
      <c r="N331" s="102"/>
      <c r="O331" s="102"/>
      <c r="P331" s="103"/>
      <c r="Q331" s="94"/>
      <c r="R331" s="95"/>
      <c r="S331" s="96"/>
      <c r="T331" s="97"/>
      <c r="U331" s="91"/>
      <c r="V331" s="92"/>
      <c r="W331" s="92"/>
      <c r="X331" s="92"/>
      <c r="Y331" s="93"/>
      <c r="Z331" s="209"/>
    </row>
    <row r="332" spans="3:26" ht="20.100000000000001" customHeight="1" x14ac:dyDescent="0.15">
      <c r="C332" s="177"/>
      <c r="D332" s="391"/>
      <c r="E332" s="392"/>
      <c r="F332" s="392"/>
      <c r="G332" s="392"/>
      <c r="H332" s="392"/>
      <c r="I332" s="392"/>
      <c r="J332" s="392"/>
      <c r="K332" s="393"/>
      <c r="L332" s="101"/>
      <c r="M332" s="102"/>
      <c r="N332" s="102"/>
      <c r="O332" s="102"/>
      <c r="P332" s="103"/>
      <c r="Q332" s="94"/>
      <c r="R332" s="95"/>
      <c r="S332" s="96"/>
      <c r="T332" s="97"/>
      <c r="U332" s="91"/>
      <c r="V332" s="92"/>
      <c r="W332" s="92"/>
      <c r="X332" s="92"/>
      <c r="Y332" s="93"/>
      <c r="Z332" s="209"/>
    </row>
    <row r="333" spans="3:26" ht="20.100000000000001" customHeight="1" x14ac:dyDescent="0.15">
      <c r="C333" s="177"/>
      <c r="D333" s="391"/>
      <c r="E333" s="392"/>
      <c r="F333" s="392"/>
      <c r="G333" s="392"/>
      <c r="H333" s="392"/>
      <c r="I333" s="392"/>
      <c r="J333" s="392"/>
      <c r="K333" s="393"/>
      <c r="L333" s="101"/>
      <c r="M333" s="102"/>
      <c r="N333" s="102"/>
      <c r="O333" s="102"/>
      <c r="P333" s="103"/>
      <c r="Q333" s="94"/>
      <c r="R333" s="95"/>
      <c r="S333" s="96"/>
      <c r="T333" s="97"/>
      <c r="U333" s="91"/>
      <c r="V333" s="92"/>
      <c r="W333" s="92"/>
      <c r="X333" s="92"/>
      <c r="Y333" s="93"/>
      <c r="Z333" s="209"/>
    </row>
    <row r="334" spans="3:26" ht="20.100000000000001" customHeight="1" x14ac:dyDescent="0.15">
      <c r="C334" s="177"/>
      <c r="D334" s="391"/>
      <c r="E334" s="392"/>
      <c r="F334" s="392"/>
      <c r="G334" s="392"/>
      <c r="H334" s="392"/>
      <c r="I334" s="392"/>
      <c r="J334" s="392"/>
      <c r="K334" s="393"/>
      <c r="L334" s="101"/>
      <c r="M334" s="102"/>
      <c r="N334" s="102"/>
      <c r="O334" s="102"/>
      <c r="P334" s="103"/>
      <c r="Q334" s="94"/>
      <c r="R334" s="95"/>
      <c r="S334" s="96"/>
      <c r="T334" s="97"/>
      <c r="U334" s="91"/>
      <c r="V334" s="92"/>
      <c r="W334" s="92"/>
      <c r="X334" s="92"/>
      <c r="Y334" s="93"/>
      <c r="Z334" s="209"/>
    </row>
    <row r="335" spans="3:26" ht="20.100000000000001" customHeight="1" x14ac:dyDescent="0.15">
      <c r="C335" s="177"/>
      <c r="D335" s="391"/>
      <c r="E335" s="392"/>
      <c r="F335" s="392"/>
      <c r="G335" s="392"/>
      <c r="H335" s="392"/>
      <c r="I335" s="392"/>
      <c r="J335" s="392"/>
      <c r="K335" s="393"/>
      <c r="L335" s="101"/>
      <c r="M335" s="102"/>
      <c r="N335" s="102"/>
      <c r="O335" s="102"/>
      <c r="P335" s="103"/>
      <c r="Q335" s="94"/>
      <c r="R335" s="95"/>
      <c r="S335" s="96"/>
      <c r="T335" s="97"/>
      <c r="U335" s="91"/>
      <c r="V335" s="92"/>
      <c r="W335" s="92"/>
      <c r="X335" s="92"/>
      <c r="Y335" s="93"/>
      <c r="Z335" s="209"/>
    </row>
    <row r="336" spans="3:26" ht="20.100000000000001" customHeight="1" x14ac:dyDescent="0.15">
      <c r="C336" s="177"/>
      <c r="D336" s="391"/>
      <c r="E336" s="392"/>
      <c r="F336" s="392"/>
      <c r="G336" s="392"/>
      <c r="H336" s="392"/>
      <c r="I336" s="392"/>
      <c r="J336" s="392"/>
      <c r="K336" s="393"/>
      <c r="L336" s="101"/>
      <c r="M336" s="102"/>
      <c r="N336" s="102"/>
      <c r="O336" s="102"/>
      <c r="P336" s="103"/>
      <c r="Q336" s="94"/>
      <c r="R336" s="95"/>
      <c r="S336" s="96"/>
      <c r="T336" s="97"/>
      <c r="U336" s="91"/>
      <c r="V336" s="92"/>
      <c r="W336" s="92"/>
      <c r="X336" s="92"/>
      <c r="Y336" s="93"/>
      <c r="Z336" s="209"/>
    </row>
    <row r="337" spans="1:26" ht="20.100000000000001" customHeight="1" x14ac:dyDescent="0.15">
      <c r="C337" s="177"/>
      <c r="D337" s="391"/>
      <c r="E337" s="392"/>
      <c r="F337" s="392"/>
      <c r="G337" s="392"/>
      <c r="H337" s="392"/>
      <c r="I337" s="392"/>
      <c r="J337" s="392"/>
      <c r="K337" s="393"/>
      <c r="L337" s="101"/>
      <c r="M337" s="102"/>
      <c r="N337" s="102"/>
      <c r="O337" s="102"/>
      <c r="P337" s="103"/>
      <c r="Q337" s="94"/>
      <c r="R337" s="95"/>
      <c r="S337" s="96"/>
      <c r="T337" s="97"/>
      <c r="U337" s="91"/>
      <c r="V337" s="92"/>
      <c r="W337" s="92"/>
      <c r="X337" s="92"/>
      <c r="Y337" s="93"/>
      <c r="Z337" s="209"/>
    </row>
    <row r="338" spans="1:26" ht="20.100000000000001" customHeight="1" x14ac:dyDescent="0.15">
      <c r="C338" s="177"/>
      <c r="D338" s="394"/>
      <c r="E338" s="395"/>
      <c r="F338" s="395"/>
      <c r="G338" s="395"/>
      <c r="H338" s="395"/>
      <c r="I338" s="395"/>
      <c r="J338" s="395"/>
      <c r="K338" s="396"/>
      <c r="L338" s="104"/>
      <c r="M338" s="105"/>
      <c r="N338" s="105"/>
      <c r="O338" s="105"/>
      <c r="P338" s="106"/>
      <c r="Q338" s="107"/>
      <c r="R338" s="108"/>
      <c r="S338" s="131"/>
      <c r="T338" s="132"/>
      <c r="U338" s="98"/>
      <c r="V338" s="99"/>
      <c r="W338" s="99"/>
      <c r="X338" s="99"/>
      <c r="Y338" s="100"/>
      <c r="Z338" s="209"/>
    </row>
    <row r="339" spans="1:26" ht="20.100000000000001" customHeight="1" x14ac:dyDescent="0.15">
      <c r="C339" s="177"/>
      <c r="Z339" s="209"/>
    </row>
    <row r="340" spans="1:26" ht="20.100000000000001" customHeight="1" x14ac:dyDescent="0.15">
      <c r="C340" s="214"/>
      <c r="D340" s="215"/>
      <c r="E340" s="215"/>
      <c r="F340" s="215"/>
      <c r="G340" s="215"/>
      <c r="H340" s="215"/>
      <c r="I340" s="215"/>
      <c r="J340" s="215"/>
      <c r="K340" s="215"/>
      <c r="L340" s="215"/>
      <c r="M340" s="215"/>
      <c r="N340" s="215"/>
      <c r="O340" s="215"/>
      <c r="P340" s="215"/>
      <c r="Q340" s="215"/>
      <c r="R340" s="215"/>
      <c r="S340" s="215"/>
      <c r="T340" s="215"/>
      <c r="U340" s="215"/>
      <c r="V340" s="215"/>
      <c r="W340" s="215"/>
      <c r="X340" s="215"/>
      <c r="Y340" s="215"/>
      <c r="Z340" s="358"/>
    </row>
    <row r="341" spans="1:26" ht="20.100000000000001" customHeight="1" x14ac:dyDescent="0.15"/>
    <row r="342" spans="1:26" ht="20.100000000000001" customHeight="1" x14ac:dyDescent="0.15"/>
    <row r="343" spans="1:26" ht="20.100000000000001" customHeight="1" x14ac:dyDescent="0.15">
      <c r="A343" s="151"/>
      <c r="B343" s="140"/>
      <c r="C343" s="152" t="s">
        <v>269</v>
      </c>
      <c r="D343" s="153"/>
      <c r="E343" s="153"/>
      <c r="F343" s="153"/>
      <c r="G343" s="153"/>
      <c r="H343" s="153"/>
      <c r="I343" s="154"/>
      <c r="L343" s="187"/>
    </row>
    <row r="344" spans="1:26" ht="20.100000000000001" customHeight="1" x14ac:dyDescent="0.15">
      <c r="A344" s="151"/>
      <c r="B344" s="140"/>
      <c r="C344" s="155"/>
      <c r="D344" s="156"/>
      <c r="E344" s="156"/>
      <c r="F344" s="156"/>
      <c r="G344" s="156"/>
      <c r="H344" s="156"/>
      <c r="I344" s="156"/>
      <c r="J344" s="157"/>
      <c r="K344" s="157"/>
      <c r="L344" s="201"/>
      <c r="M344" s="201"/>
      <c r="N344" s="157"/>
      <c r="O344" s="157"/>
      <c r="P344" s="157"/>
      <c r="Q344" s="157"/>
      <c r="R344" s="157"/>
      <c r="S344" s="157"/>
      <c r="T344" s="157"/>
      <c r="U344" s="157"/>
      <c r="V344" s="157"/>
      <c r="W344" s="157"/>
      <c r="X344" s="157"/>
      <c r="Y344" s="157"/>
      <c r="Z344" s="158"/>
    </row>
    <row r="345" spans="1:26" ht="30" customHeight="1" x14ac:dyDescent="0.15">
      <c r="C345" s="177"/>
      <c r="D345" s="362" t="s">
        <v>297</v>
      </c>
      <c r="E345" s="397"/>
      <c r="F345" s="397"/>
      <c r="G345" s="397"/>
      <c r="H345" s="397"/>
      <c r="I345" s="397"/>
      <c r="J345" s="397"/>
      <c r="K345" s="397"/>
      <c r="L345" s="397"/>
      <c r="M345" s="397"/>
      <c r="N345" s="397"/>
      <c r="O345" s="397"/>
      <c r="P345" s="397"/>
      <c r="Q345" s="397"/>
      <c r="R345" s="397"/>
      <c r="S345" s="397"/>
      <c r="T345" s="397"/>
      <c r="U345" s="397"/>
      <c r="V345" s="397"/>
      <c r="W345" s="397"/>
      <c r="X345" s="397"/>
      <c r="Y345" s="397"/>
      <c r="Z345" s="209"/>
    </row>
    <row r="346" spans="1:26" ht="30" customHeight="1" x14ac:dyDescent="0.15">
      <c r="C346" s="177"/>
      <c r="D346" s="398" t="s">
        <v>270</v>
      </c>
      <c r="E346" s="398"/>
      <c r="F346" s="398"/>
      <c r="G346" s="399"/>
      <c r="H346" s="400" t="s">
        <v>271</v>
      </c>
      <c r="I346" s="398"/>
      <c r="J346" s="398"/>
      <c r="K346" s="398"/>
      <c r="L346" s="398"/>
      <c r="M346" s="399"/>
      <c r="N346" s="400" t="s">
        <v>272</v>
      </c>
      <c r="O346" s="398"/>
      <c r="P346" s="399"/>
      <c r="Q346" s="401" t="s">
        <v>304</v>
      </c>
      <c r="R346" s="402"/>
      <c r="S346" s="403" t="s">
        <v>273</v>
      </c>
      <c r="T346" s="404" t="str">
        <f>"着手年月日
"&amp; 日付例_s</f>
        <v>着手年月日
例)2024/4/1</v>
      </c>
      <c r="U346" s="399"/>
      <c r="V346" s="400" t="str">
        <f>"完了年月日
" &amp; 日付例_s</f>
        <v>完了年月日
例)2024/4/1</v>
      </c>
      <c r="W346" s="398"/>
      <c r="X346" s="398"/>
      <c r="Y346" s="398"/>
      <c r="Z346" s="209"/>
    </row>
    <row r="347" spans="1:26" ht="30" customHeight="1" x14ac:dyDescent="0.15">
      <c r="C347" s="177"/>
      <c r="D347" s="85"/>
      <c r="E347" s="86"/>
      <c r="F347" s="86"/>
      <c r="G347" s="87"/>
      <c r="H347" s="109"/>
      <c r="I347" s="110"/>
      <c r="J347" s="110"/>
      <c r="K347" s="110"/>
      <c r="L347" s="110"/>
      <c r="M347" s="111"/>
      <c r="N347" s="109"/>
      <c r="O347" s="110"/>
      <c r="P347" s="111"/>
      <c r="Q347" s="112"/>
      <c r="R347" s="113"/>
      <c r="S347" s="4"/>
      <c r="T347" s="88"/>
      <c r="U347" s="114"/>
      <c r="V347" s="88"/>
      <c r="W347" s="89"/>
      <c r="X347" s="89"/>
      <c r="Y347" s="90"/>
      <c r="Z347" s="209"/>
    </row>
    <row r="348" spans="1:26" ht="30" customHeight="1" x14ac:dyDescent="0.15">
      <c r="C348" s="177"/>
      <c r="D348" s="10"/>
      <c r="E348" s="11"/>
      <c r="F348" s="11"/>
      <c r="G348" s="12"/>
      <c r="H348" s="115"/>
      <c r="I348" s="116"/>
      <c r="J348" s="116"/>
      <c r="K348" s="116"/>
      <c r="L348" s="116"/>
      <c r="M348" s="117"/>
      <c r="N348" s="115"/>
      <c r="O348" s="116"/>
      <c r="P348" s="117"/>
      <c r="Q348" s="118"/>
      <c r="R348" s="119"/>
      <c r="S348" s="5"/>
      <c r="T348" s="91"/>
      <c r="U348" s="120"/>
      <c r="V348" s="91"/>
      <c r="W348" s="92"/>
      <c r="X348" s="92"/>
      <c r="Y348" s="93"/>
      <c r="Z348" s="209"/>
    </row>
    <row r="349" spans="1:26" ht="30" customHeight="1" x14ac:dyDescent="0.15">
      <c r="C349" s="177"/>
      <c r="D349" s="10"/>
      <c r="E349" s="11"/>
      <c r="F349" s="11"/>
      <c r="G349" s="12"/>
      <c r="H349" s="115"/>
      <c r="I349" s="116"/>
      <c r="J349" s="116"/>
      <c r="K349" s="116"/>
      <c r="L349" s="116"/>
      <c r="M349" s="117"/>
      <c r="N349" s="115"/>
      <c r="O349" s="116"/>
      <c r="P349" s="117"/>
      <c r="Q349" s="118"/>
      <c r="R349" s="119"/>
      <c r="S349" s="5"/>
      <c r="T349" s="91"/>
      <c r="U349" s="120"/>
      <c r="V349" s="91"/>
      <c r="W349" s="92"/>
      <c r="X349" s="92"/>
      <c r="Y349" s="93"/>
      <c r="Z349" s="209"/>
    </row>
    <row r="350" spans="1:26" ht="30" customHeight="1" x14ac:dyDescent="0.15">
      <c r="C350" s="177"/>
      <c r="D350" s="10"/>
      <c r="E350" s="11"/>
      <c r="F350" s="11"/>
      <c r="G350" s="12"/>
      <c r="H350" s="115"/>
      <c r="I350" s="116"/>
      <c r="J350" s="116"/>
      <c r="K350" s="116"/>
      <c r="L350" s="116"/>
      <c r="M350" s="117"/>
      <c r="N350" s="115"/>
      <c r="O350" s="116"/>
      <c r="P350" s="117"/>
      <c r="Q350" s="118"/>
      <c r="R350" s="119"/>
      <c r="S350" s="5"/>
      <c r="T350" s="91"/>
      <c r="U350" s="120"/>
      <c r="V350" s="91"/>
      <c r="W350" s="92"/>
      <c r="X350" s="92"/>
      <c r="Y350" s="93"/>
      <c r="Z350" s="209"/>
    </row>
    <row r="351" spans="1:26" ht="30" customHeight="1" x14ac:dyDescent="0.15">
      <c r="C351" s="177"/>
      <c r="D351" s="10"/>
      <c r="E351" s="11"/>
      <c r="F351" s="11"/>
      <c r="G351" s="12"/>
      <c r="H351" s="115"/>
      <c r="I351" s="116"/>
      <c r="J351" s="116"/>
      <c r="K351" s="116"/>
      <c r="L351" s="116"/>
      <c r="M351" s="117"/>
      <c r="N351" s="115"/>
      <c r="O351" s="116"/>
      <c r="P351" s="117"/>
      <c r="Q351" s="118"/>
      <c r="R351" s="119"/>
      <c r="S351" s="5"/>
      <c r="T351" s="91"/>
      <c r="U351" s="120"/>
      <c r="V351" s="91"/>
      <c r="W351" s="92"/>
      <c r="X351" s="92"/>
      <c r="Y351" s="93"/>
      <c r="Z351" s="209"/>
    </row>
    <row r="352" spans="1:26" ht="30" customHeight="1" x14ac:dyDescent="0.15">
      <c r="C352" s="177"/>
      <c r="D352" s="10"/>
      <c r="E352" s="11"/>
      <c r="F352" s="11"/>
      <c r="G352" s="12"/>
      <c r="H352" s="115"/>
      <c r="I352" s="116"/>
      <c r="J352" s="116"/>
      <c r="K352" s="116"/>
      <c r="L352" s="116"/>
      <c r="M352" s="117"/>
      <c r="N352" s="115"/>
      <c r="O352" s="116"/>
      <c r="P352" s="117"/>
      <c r="Q352" s="118"/>
      <c r="R352" s="119"/>
      <c r="S352" s="5"/>
      <c r="T352" s="91"/>
      <c r="U352" s="120"/>
      <c r="V352" s="91"/>
      <c r="W352" s="92"/>
      <c r="X352" s="92"/>
      <c r="Y352" s="93"/>
      <c r="Z352" s="209"/>
    </row>
    <row r="353" spans="3:26" ht="30" customHeight="1" x14ac:dyDescent="0.15">
      <c r="C353" s="177"/>
      <c r="D353" s="10"/>
      <c r="E353" s="11"/>
      <c r="F353" s="11"/>
      <c r="G353" s="12"/>
      <c r="H353" s="115"/>
      <c r="I353" s="116"/>
      <c r="J353" s="116"/>
      <c r="K353" s="116"/>
      <c r="L353" s="116"/>
      <c r="M353" s="117"/>
      <c r="N353" s="115"/>
      <c r="O353" s="116"/>
      <c r="P353" s="117"/>
      <c r="Q353" s="118"/>
      <c r="R353" s="119"/>
      <c r="S353" s="5"/>
      <c r="T353" s="91"/>
      <c r="U353" s="120"/>
      <c r="V353" s="91"/>
      <c r="W353" s="92"/>
      <c r="X353" s="92"/>
      <c r="Y353" s="93"/>
      <c r="Z353" s="209"/>
    </row>
    <row r="354" spans="3:26" ht="30" customHeight="1" x14ac:dyDescent="0.15">
      <c r="C354" s="177"/>
      <c r="D354" s="10"/>
      <c r="E354" s="11"/>
      <c r="F354" s="11"/>
      <c r="G354" s="12"/>
      <c r="H354" s="115"/>
      <c r="I354" s="116"/>
      <c r="J354" s="116"/>
      <c r="K354" s="116"/>
      <c r="L354" s="116"/>
      <c r="M354" s="117"/>
      <c r="N354" s="115"/>
      <c r="O354" s="116"/>
      <c r="P354" s="117"/>
      <c r="Q354" s="118"/>
      <c r="R354" s="119"/>
      <c r="S354" s="5"/>
      <c r="T354" s="91"/>
      <c r="U354" s="120"/>
      <c r="V354" s="91"/>
      <c r="W354" s="92"/>
      <c r="X354" s="92"/>
      <c r="Y354" s="93"/>
      <c r="Z354" s="209"/>
    </row>
    <row r="355" spans="3:26" ht="30" customHeight="1" x14ac:dyDescent="0.15">
      <c r="C355" s="177"/>
      <c r="D355" s="10"/>
      <c r="E355" s="11"/>
      <c r="F355" s="11"/>
      <c r="G355" s="12"/>
      <c r="H355" s="115"/>
      <c r="I355" s="116"/>
      <c r="J355" s="116"/>
      <c r="K355" s="116"/>
      <c r="L355" s="116"/>
      <c r="M355" s="117"/>
      <c r="N355" s="115"/>
      <c r="O355" s="116"/>
      <c r="P355" s="117"/>
      <c r="Q355" s="118"/>
      <c r="R355" s="119"/>
      <c r="S355" s="5"/>
      <c r="T355" s="91"/>
      <c r="U355" s="120"/>
      <c r="V355" s="91"/>
      <c r="W355" s="92"/>
      <c r="X355" s="92"/>
      <c r="Y355" s="93"/>
      <c r="Z355" s="209"/>
    </row>
    <row r="356" spans="3:26" ht="30" customHeight="1" x14ac:dyDescent="0.15">
      <c r="C356" s="177"/>
      <c r="D356" s="10"/>
      <c r="E356" s="11"/>
      <c r="F356" s="11"/>
      <c r="G356" s="12"/>
      <c r="H356" s="115"/>
      <c r="I356" s="116"/>
      <c r="J356" s="116"/>
      <c r="K356" s="116"/>
      <c r="L356" s="116"/>
      <c r="M356" s="117"/>
      <c r="N356" s="115"/>
      <c r="O356" s="116"/>
      <c r="P356" s="117"/>
      <c r="Q356" s="118"/>
      <c r="R356" s="119"/>
      <c r="S356" s="5"/>
      <c r="T356" s="91"/>
      <c r="U356" s="120"/>
      <c r="V356" s="91"/>
      <c r="W356" s="92"/>
      <c r="X356" s="92"/>
      <c r="Y356" s="93"/>
      <c r="Z356" s="209"/>
    </row>
    <row r="357" spans="3:26" ht="30" customHeight="1" x14ac:dyDescent="0.15">
      <c r="C357" s="177"/>
      <c r="D357" s="10"/>
      <c r="E357" s="11"/>
      <c r="F357" s="11"/>
      <c r="G357" s="12"/>
      <c r="H357" s="115"/>
      <c r="I357" s="116"/>
      <c r="J357" s="116"/>
      <c r="K357" s="116"/>
      <c r="L357" s="116"/>
      <c r="M357" s="117"/>
      <c r="N357" s="115"/>
      <c r="O357" s="116"/>
      <c r="P357" s="117"/>
      <c r="Q357" s="118"/>
      <c r="R357" s="119"/>
      <c r="S357" s="5"/>
      <c r="T357" s="91"/>
      <c r="U357" s="120"/>
      <c r="V357" s="91"/>
      <c r="W357" s="92"/>
      <c r="X357" s="92"/>
      <c r="Y357" s="93"/>
      <c r="Z357" s="209"/>
    </row>
    <row r="358" spans="3:26" ht="30" customHeight="1" x14ac:dyDescent="0.15">
      <c r="C358" s="177"/>
      <c r="D358" s="10"/>
      <c r="E358" s="11"/>
      <c r="F358" s="11"/>
      <c r="G358" s="12"/>
      <c r="H358" s="115"/>
      <c r="I358" s="116"/>
      <c r="J358" s="116"/>
      <c r="K358" s="116"/>
      <c r="L358" s="116"/>
      <c r="M358" s="117"/>
      <c r="N358" s="115"/>
      <c r="O358" s="116"/>
      <c r="P358" s="117"/>
      <c r="Q358" s="118"/>
      <c r="R358" s="119"/>
      <c r="S358" s="5"/>
      <c r="T358" s="91"/>
      <c r="U358" s="120"/>
      <c r="V358" s="91"/>
      <c r="W358" s="92"/>
      <c r="X358" s="92"/>
      <c r="Y358" s="93"/>
      <c r="Z358" s="209"/>
    </row>
    <row r="359" spans="3:26" ht="30" customHeight="1" x14ac:dyDescent="0.15">
      <c r="C359" s="177"/>
      <c r="D359" s="10"/>
      <c r="E359" s="11"/>
      <c r="F359" s="11"/>
      <c r="G359" s="12"/>
      <c r="H359" s="115"/>
      <c r="I359" s="116"/>
      <c r="J359" s="116"/>
      <c r="K359" s="116"/>
      <c r="L359" s="116"/>
      <c r="M359" s="117"/>
      <c r="N359" s="115"/>
      <c r="O359" s="116"/>
      <c r="P359" s="117"/>
      <c r="Q359" s="118"/>
      <c r="R359" s="119"/>
      <c r="S359" s="5"/>
      <c r="T359" s="91"/>
      <c r="U359" s="120"/>
      <c r="V359" s="91"/>
      <c r="W359" s="92"/>
      <c r="X359" s="92"/>
      <c r="Y359" s="93"/>
      <c r="Z359" s="209"/>
    </row>
    <row r="360" spans="3:26" ht="30" customHeight="1" x14ac:dyDescent="0.15">
      <c r="C360" s="177"/>
      <c r="D360" s="10"/>
      <c r="E360" s="11"/>
      <c r="F360" s="11"/>
      <c r="G360" s="12"/>
      <c r="H360" s="115"/>
      <c r="I360" s="116"/>
      <c r="J360" s="116"/>
      <c r="K360" s="116"/>
      <c r="L360" s="116"/>
      <c r="M360" s="117"/>
      <c r="N360" s="115"/>
      <c r="O360" s="116"/>
      <c r="P360" s="117"/>
      <c r="Q360" s="118"/>
      <c r="R360" s="119"/>
      <c r="S360" s="5"/>
      <c r="T360" s="91"/>
      <c r="U360" s="120"/>
      <c r="V360" s="91"/>
      <c r="W360" s="92"/>
      <c r="X360" s="92"/>
      <c r="Y360" s="93"/>
      <c r="Z360" s="209"/>
    </row>
    <row r="361" spans="3:26" ht="30" customHeight="1" x14ac:dyDescent="0.15">
      <c r="C361" s="177"/>
      <c r="D361" s="10"/>
      <c r="E361" s="11"/>
      <c r="F361" s="11"/>
      <c r="G361" s="12"/>
      <c r="H361" s="115"/>
      <c r="I361" s="116"/>
      <c r="J361" s="116"/>
      <c r="K361" s="116"/>
      <c r="L361" s="116"/>
      <c r="M361" s="117"/>
      <c r="N361" s="115"/>
      <c r="O361" s="116"/>
      <c r="P361" s="117"/>
      <c r="Q361" s="118"/>
      <c r="R361" s="119"/>
      <c r="S361" s="5"/>
      <c r="T361" s="91"/>
      <c r="U361" s="120"/>
      <c r="V361" s="91"/>
      <c r="W361" s="92"/>
      <c r="X361" s="92"/>
      <c r="Y361" s="93"/>
      <c r="Z361" s="209"/>
    </row>
    <row r="362" spans="3:26" ht="30" customHeight="1" x14ac:dyDescent="0.15">
      <c r="C362" s="177"/>
      <c r="D362" s="10"/>
      <c r="E362" s="11"/>
      <c r="F362" s="11"/>
      <c r="G362" s="12"/>
      <c r="H362" s="115"/>
      <c r="I362" s="116"/>
      <c r="J362" s="116"/>
      <c r="K362" s="116"/>
      <c r="L362" s="116"/>
      <c r="M362" s="117"/>
      <c r="N362" s="115"/>
      <c r="O362" s="116"/>
      <c r="P362" s="117"/>
      <c r="Q362" s="118"/>
      <c r="R362" s="119"/>
      <c r="S362" s="5"/>
      <c r="T362" s="91"/>
      <c r="U362" s="120"/>
      <c r="V362" s="91"/>
      <c r="W362" s="92"/>
      <c r="X362" s="92"/>
      <c r="Y362" s="93"/>
      <c r="Z362" s="209"/>
    </row>
    <row r="363" spans="3:26" ht="30" customHeight="1" x14ac:dyDescent="0.15">
      <c r="C363" s="177"/>
      <c r="D363" s="10"/>
      <c r="E363" s="11"/>
      <c r="F363" s="11"/>
      <c r="G363" s="12"/>
      <c r="H363" s="115"/>
      <c r="I363" s="116"/>
      <c r="J363" s="116"/>
      <c r="K363" s="116"/>
      <c r="L363" s="116"/>
      <c r="M363" s="117"/>
      <c r="N363" s="115"/>
      <c r="O363" s="116"/>
      <c r="P363" s="117"/>
      <c r="Q363" s="118"/>
      <c r="R363" s="119"/>
      <c r="S363" s="5"/>
      <c r="T363" s="91"/>
      <c r="U363" s="120"/>
      <c r="V363" s="91"/>
      <c r="W363" s="92"/>
      <c r="X363" s="92"/>
      <c r="Y363" s="93"/>
      <c r="Z363" s="209"/>
    </row>
    <row r="364" spans="3:26" ht="30" customHeight="1" x14ac:dyDescent="0.15">
      <c r="C364" s="177"/>
      <c r="D364" s="10"/>
      <c r="E364" s="11"/>
      <c r="F364" s="11"/>
      <c r="G364" s="12"/>
      <c r="H364" s="115"/>
      <c r="I364" s="116"/>
      <c r="J364" s="116"/>
      <c r="K364" s="116"/>
      <c r="L364" s="116"/>
      <c r="M364" s="117"/>
      <c r="N364" s="115"/>
      <c r="O364" s="116"/>
      <c r="P364" s="117"/>
      <c r="Q364" s="118"/>
      <c r="R364" s="119"/>
      <c r="S364" s="5"/>
      <c r="T364" s="91"/>
      <c r="U364" s="120"/>
      <c r="V364" s="91"/>
      <c r="W364" s="92"/>
      <c r="X364" s="92"/>
      <c r="Y364" s="93"/>
      <c r="Z364" s="209"/>
    </row>
    <row r="365" spans="3:26" ht="30" customHeight="1" x14ac:dyDescent="0.15">
      <c r="C365" s="177"/>
      <c r="D365" s="10"/>
      <c r="E365" s="11"/>
      <c r="F365" s="11"/>
      <c r="G365" s="12"/>
      <c r="H365" s="115"/>
      <c r="I365" s="116"/>
      <c r="J365" s="116"/>
      <c r="K365" s="116"/>
      <c r="L365" s="116"/>
      <c r="M365" s="117"/>
      <c r="N365" s="115"/>
      <c r="O365" s="116"/>
      <c r="P365" s="117"/>
      <c r="Q365" s="118"/>
      <c r="R365" s="119"/>
      <c r="S365" s="5"/>
      <c r="T365" s="91"/>
      <c r="U365" s="120"/>
      <c r="V365" s="91"/>
      <c r="W365" s="92"/>
      <c r="X365" s="92"/>
      <c r="Y365" s="93"/>
      <c r="Z365" s="209"/>
    </row>
    <row r="366" spans="3:26" ht="30" customHeight="1" x14ac:dyDescent="0.15">
      <c r="C366" s="177"/>
      <c r="D366" s="10"/>
      <c r="E366" s="11"/>
      <c r="F366" s="11"/>
      <c r="G366" s="12"/>
      <c r="H366" s="115"/>
      <c r="I366" s="116"/>
      <c r="J366" s="116"/>
      <c r="K366" s="116"/>
      <c r="L366" s="116"/>
      <c r="M366" s="117"/>
      <c r="N366" s="115"/>
      <c r="O366" s="116"/>
      <c r="P366" s="117"/>
      <c r="Q366" s="118"/>
      <c r="R366" s="119"/>
      <c r="S366" s="5"/>
      <c r="T366" s="91"/>
      <c r="U366" s="120"/>
      <c r="V366" s="91"/>
      <c r="W366" s="92"/>
      <c r="X366" s="92"/>
      <c r="Y366" s="93"/>
      <c r="Z366" s="209"/>
    </row>
    <row r="367" spans="3:26" ht="30" customHeight="1" x14ac:dyDescent="0.15">
      <c r="C367" s="177"/>
      <c r="D367" s="10"/>
      <c r="E367" s="11"/>
      <c r="F367" s="11"/>
      <c r="G367" s="12"/>
      <c r="H367" s="115"/>
      <c r="I367" s="116"/>
      <c r="J367" s="116"/>
      <c r="K367" s="116"/>
      <c r="L367" s="116"/>
      <c r="M367" s="117"/>
      <c r="N367" s="115"/>
      <c r="O367" s="116"/>
      <c r="P367" s="117"/>
      <c r="Q367" s="118"/>
      <c r="R367" s="119"/>
      <c r="S367" s="5"/>
      <c r="T367" s="91"/>
      <c r="U367" s="120"/>
      <c r="V367" s="91"/>
      <c r="W367" s="92"/>
      <c r="X367" s="92"/>
      <c r="Y367" s="93"/>
      <c r="Z367" s="209"/>
    </row>
    <row r="368" spans="3:26" ht="30" customHeight="1" x14ac:dyDescent="0.15">
      <c r="C368" s="177"/>
      <c r="D368" s="10"/>
      <c r="E368" s="11"/>
      <c r="F368" s="11"/>
      <c r="G368" s="12"/>
      <c r="H368" s="115"/>
      <c r="I368" s="116"/>
      <c r="J368" s="116"/>
      <c r="K368" s="116"/>
      <c r="L368" s="116"/>
      <c r="M368" s="117"/>
      <c r="N368" s="115"/>
      <c r="O368" s="116"/>
      <c r="P368" s="117"/>
      <c r="Q368" s="118"/>
      <c r="R368" s="119"/>
      <c r="S368" s="5"/>
      <c r="T368" s="91"/>
      <c r="U368" s="120"/>
      <c r="V368" s="91"/>
      <c r="W368" s="92"/>
      <c r="X368" s="92"/>
      <c r="Y368" s="93"/>
      <c r="Z368" s="209"/>
    </row>
    <row r="369" spans="1:27" ht="30" customHeight="1" x14ac:dyDescent="0.15">
      <c r="C369" s="177"/>
      <c r="D369" s="10"/>
      <c r="E369" s="11"/>
      <c r="F369" s="11"/>
      <c r="G369" s="12"/>
      <c r="H369" s="115"/>
      <c r="I369" s="116"/>
      <c r="J369" s="116"/>
      <c r="K369" s="116"/>
      <c r="L369" s="116"/>
      <c r="M369" s="117"/>
      <c r="N369" s="115"/>
      <c r="O369" s="116"/>
      <c r="P369" s="117"/>
      <c r="Q369" s="118"/>
      <c r="R369" s="119"/>
      <c r="S369" s="5"/>
      <c r="T369" s="91"/>
      <c r="U369" s="120"/>
      <c r="V369" s="91"/>
      <c r="W369" s="92"/>
      <c r="X369" s="92"/>
      <c r="Y369" s="93"/>
      <c r="Z369" s="209"/>
    </row>
    <row r="370" spans="1:27" ht="30" customHeight="1" x14ac:dyDescent="0.15">
      <c r="C370" s="177"/>
      <c r="D370" s="10"/>
      <c r="E370" s="11"/>
      <c r="F370" s="11"/>
      <c r="G370" s="12"/>
      <c r="H370" s="115"/>
      <c r="I370" s="116"/>
      <c r="J370" s="116"/>
      <c r="K370" s="116"/>
      <c r="L370" s="116"/>
      <c r="M370" s="117"/>
      <c r="N370" s="115"/>
      <c r="O370" s="116"/>
      <c r="P370" s="117"/>
      <c r="Q370" s="118"/>
      <c r="R370" s="119"/>
      <c r="S370" s="5"/>
      <c r="T370" s="91"/>
      <c r="U370" s="120"/>
      <c r="V370" s="91"/>
      <c r="W370" s="92"/>
      <c r="X370" s="92"/>
      <c r="Y370" s="93"/>
      <c r="Z370" s="405"/>
    </row>
    <row r="371" spans="1:27" ht="30" customHeight="1" x14ac:dyDescent="0.15">
      <c r="C371" s="177"/>
      <c r="D371" s="24"/>
      <c r="E371" s="25"/>
      <c r="F371" s="25"/>
      <c r="G371" s="26"/>
      <c r="H371" s="121"/>
      <c r="I371" s="122"/>
      <c r="J371" s="122"/>
      <c r="K371" s="122"/>
      <c r="L371" s="122"/>
      <c r="M371" s="123"/>
      <c r="N371" s="121"/>
      <c r="O371" s="122"/>
      <c r="P371" s="123"/>
      <c r="Q371" s="124"/>
      <c r="R371" s="125"/>
      <c r="S371" s="6"/>
      <c r="T371" s="98"/>
      <c r="U371" s="126"/>
      <c r="V371" s="98"/>
      <c r="W371" s="99"/>
      <c r="X371" s="99"/>
      <c r="Y371" s="100"/>
      <c r="Z371" s="209"/>
    </row>
    <row r="372" spans="1:27" ht="20.100000000000001" customHeight="1" x14ac:dyDescent="0.15">
      <c r="C372" s="177"/>
      <c r="S372" s="406"/>
      <c r="Z372" s="209"/>
    </row>
    <row r="373" spans="1:27" ht="20.100000000000001" customHeight="1" x14ac:dyDescent="0.15">
      <c r="C373" s="214"/>
      <c r="D373" s="215"/>
      <c r="E373" s="215"/>
      <c r="F373" s="215"/>
      <c r="G373" s="215"/>
      <c r="H373" s="215"/>
      <c r="I373" s="215"/>
      <c r="J373" s="215"/>
      <c r="K373" s="215"/>
      <c r="L373" s="215"/>
      <c r="M373" s="215"/>
      <c r="N373" s="215"/>
      <c r="O373" s="215"/>
      <c r="P373" s="215"/>
      <c r="Q373" s="215"/>
      <c r="R373" s="215"/>
      <c r="S373" s="215"/>
      <c r="T373" s="215"/>
      <c r="U373" s="215"/>
      <c r="V373" s="215"/>
      <c r="W373" s="215"/>
      <c r="X373" s="215"/>
      <c r="Y373" s="215"/>
      <c r="Z373" s="358"/>
    </row>
    <row r="374" spans="1:27" ht="20.100000000000001" customHeight="1" x14ac:dyDescent="0.15"/>
    <row r="375" spans="1:27" ht="20.100000000000001" customHeight="1" x14ac:dyDescent="0.15"/>
    <row r="376" spans="1:27" ht="20.100000000000001" customHeight="1" x14ac:dyDescent="0.15">
      <c r="A376" s="151"/>
      <c r="B376" s="140"/>
      <c r="C376" s="152" t="s">
        <v>268</v>
      </c>
      <c r="D376" s="153"/>
      <c r="E376" s="153"/>
      <c r="F376" s="153"/>
      <c r="G376" s="153"/>
      <c r="H376" s="153"/>
      <c r="I376" s="154"/>
      <c r="L376" s="187"/>
    </row>
    <row r="377" spans="1:27" ht="20.100000000000001" customHeight="1" x14ac:dyDescent="0.15">
      <c r="A377" s="140"/>
      <c r="B377" s="140"/>
      <c r="C377" s="155"/>
      <c r="D377" s="156"/>
      <c r="E377" s="156"/>
      <c r="F377" s="156"/>
      <c r="G377" s="156"/>
      <c r="H377" s="156"/>
      <c r="I377" s="165"/>
      <c r="J377" s="157"/>
      <c r="K377" s="157"/>
      <c r="L377" s="157"/>
      <c r="M377" s="157"/>
      <c r="N377" s="157"/>
      <c r="O377" s="157"/>
      <c r="P377" s="157"/>
      <c r="Q377" s="157"/>
      <c r="R377" s="157"/>
      <c r="S377" s="157"/>
      <c r="T377" s="157"/>
      <c r="U377" s="157"/>
      <c r="V377" s="157"/>
      <c r="W377" s="157"/>
      <c r="X377" s="157"/>
      <c r="Y377" s="157"/>
      <c r="Z377" s="158"/>
    </row>
    <row r="378" spans="1:27" ht="20.100000000000001" customHeight="1" x14ac:dyDescent="0.15">
      <c r="A378" s="140"/>
      <c r="B378" s="140"/>
      <c r="C378" s="155"/>
      <c r="D378" s="188" t="s">
        <v>243</v>
      </c>
      <c r="E378" s="188"/>
      <c r="F378" s="188"/>
      <c r="G378" s="188"/>
      <c r="H378" s="188"/>
      <c r="I378" s="188"/>
      <c r="J378" s="188"/>
      <c r="K378" s="188"/>
      <c r="L378" s="188"/>
      <c r="M378" s="188"/>
      <c r="N378" s="188"/>
      <c r="O378" s="188"/>
      <c r="P378" s="188"/>
      <c r="Q378" s="188"/>
      <c r="R378" s="188"/>
      <c r="S378" s="188"/>
      <c r="T378" s="188"/>
      <c r="U378" s="188"/>
      <c r="V378" s="188"/>
      <c r="W378" s="188"/>
      <c r="X378" s="166"/>
      <c r="Y378" s="165"/>
      <c r="Z378" s="164"/>
    </row>
    <row r="379" spans="1:27" ht="20.100000000000001" customHeight="1" x14ac:dyDescent="0.15">
      <c r="A379" s="140"/>
      <c r="B379" s="140"/>
      <c r="C379" s="159"/>
      <c r="D379" s="160">
        <v>1</v>
      </c>
      <c r="E379" s="135" t="s">
        <v>244</v>
      </c>
      <c r="N379" s="165"/>
      <c r="O379" s="165"/>
      <c r="P379" s="165"/>
      <c r="Q379" s="165"/>
      <c r="R379" s="165"/>
      <c r="S379" s="165"/>
      <c r="T379" s="165"/>
      <c r="U379" s="165"/>
      <c r="V379" s="165"/>
      <c r="W379" s="165"/>
      <c r="X379" s="165"/>
      <c r="Y379" s="165"/>
      <c r="Z379" s="164"/>
    </row>
    <row r="380" spans="1:27" ht="20.100000000000001" customHeight="1" x14ac:dyDescent="0.15">
      <c r="A380" s="140"/>
      <c r="B380" s="140"/>
      <c r="C380" s="159"/>
      <c r="D380" s="160"/>
      <c r="E380" s="83"/>
      <c r="F380" s="84"/>
      <c r="G380" s="84"/>
      <c r="H380" s="84"/>
      <c r="I380" s="84"/>
      <c r="J380" s="84"/>
      <c r="K380" s="84"/>
      <c r="L380" s="84"/>
      <c r="M380" s="84"/>
      <c r="N380" s="165"/>
      <c r="O380" s="165"/>
      <c r="P380" s="165"/>
      <c r="Q380" s="165"/>
      <c r="R380" s="165"/>
      <c r="S380" s="165"/>
      <c r="T380" s="165"/>
      <c r="U380" s="165"/>
      <c r="V380" s="165"/>
      <c r="W380" s="165"/>
      <c r="X380" s="165"/>
      <c r="Y380" s="165"/>
      <c r="Z380" s="164"/>
    </row>
    <row r="381" spans="1:27" ht="20.100000000000001" customHeight="1" x14ac:dyDescent="0.15">
      <c r="A381" s="140"/>
      <c r="B381" s="346"/>
      <c r="C381" s="165"/>
      <c r="D381" s="165"/>
      <c r="E381" s="167" t="s">
        <v>385</v>
      </c>
      <c r="F381" s="167"/>
      <c r="G381" s="167"/>
      <c r="H381" s="167"/>
      <c r="I381" s="167"/>
      <c r="J381" s="167"/>
      <c r="K381" s="167"/>
      <c r="L381" s="167"/>
      <c r="M381" s="167"/>
      <c r="N381" s="167"/>
      <c r="O381" s="167"/>
      <c r="P381" s="167"/>
      <c r="Q381" s="167"/>
      <c r="R381" s="167"/>
      <c r="S381" s="167"/>
      <c r="T381" s="167"/>
      <c r="U381" s="167"/>
      <c r="V381" s="167"/>
      <c r="W381" s="167"/>
      <c r="X381" s="167"/>
      <c r="Y381" s="167"/>
      <c r="Z381" s="164"/>
    </row>
    <row r="382" spans="1:27" s="412" customFormat="1" ht="20.100000000000001" customHeight="1" x14ac:dyDescent="0.15">
      <c r="A382" s="407"/>
      <c r="B382" s="408"/>
      <c r="C382" s="409"/>
      <c r="D382" s="409"/>
      <c r="E382" s="409"/>
      <c r="F382" s="409"/>
      <c r="G382" s="409"/>
      <c r="H382" s="409"/>
      <c r="I382" s="409"/>
      <c r="J382" s="397"/>
      <c r="K382" s="397"/>
      <c r="L382" s="397"/>
      <c r="M382" s="397"/>
      <c r="N382" s="397"/>
      <c r="O382" s="397"/>
      <c r="P382" s="397"/>
      <c r="Q382" s="397"/>
      <c r="R382" s="397"/>
      <c r="S382" s="397"/>
      <c r="T382" s="397"/>
      <c r="U382" s="397"/>
      <c r="V382" s="397"/>
      <c r="W382" s="397"/>
      <c r="X382" s="397"/>
      <c r="Y382" s="397"/>
      <c r="Z382" s="410"/>
      <c r="AA382" s="411"/>
    </row>
  </sheetData>
  <sheetProtection algorithmName="SHA-512" hashValue="GJ+Rrvc5hHuM6jZa7beN7nhIOkLomC8D/8PKWOot03kK0tmwWc3d9SBNO+tfzyu0Q85je9ejR0pJdazUfWEBXg==" saltValue="zX8DhKAQizOlpWHrCHbcbA==" spinCount="100000" sheet="1" objects="1" scenarios="1"/>
  <dataConsolidate/>
  <mergeCells count="571">
    <mergeCell ref="S338:T338"/>
    <mergeCell ref="S329:T329"/>
    <mergeCell ref="S330:T330"/>
    <mergeCell ref="S331:T331"/>
    <mergeCell ref="S332:T332"/>
    <mergeCell ref="S333:T333"/>
    <mergeCell ref="S334:T334"/>
    <mergeCell ref="S335:T335"/>
    <mergeCell ref="S336:T336"/>
    <mergeCell ref="S337:T337"/>
    <mergeCell ref="S312:T312"/>
    <mergeCell ref="S313:T313"/>
    <mergeCell ref="S314:T314"/>
    <mergeCell ref="S315:T315"/>
    <mergeCell ref="S316:T316"/>
    <mergeCell ref="S317:T317"/>
    <mergeCell ref="S318:T318"/>
    <mergeCell ref="S319:T319"/>
    <mergeCell ref="S320:T320"/>
    <mergeCell ref="Q321:R321"/>
    <mergeCell ref="Q322:R322"/>
    <mergeCell ref="Q323:R323"/>
    <mergeCell ref="Q324:R324"/>
    <mergeCell ref="Q325:R325"/>
    <mergeCell ref="Q330:R330"/>
    <mergeCell ref="Q331:R331"/>
    <mergeCell ref="Q332:R332"/>
    <mergeCell ref="Q333:R333"/>
    <mergeCell ref="Q312:R312"/>
    <mergeCell ref="Q313:R313"/>
    <mergeCell ref="Q314:R314"/>
    <mergeCell ref="Q315:R315"/>
    <mergeCell ref="Q316:R316"/>
    <mergeCell ref="Q317:R317"/>
    <mergeCell ref="Q318:R318"/>
    <mergeCell ref="Q319:R319"/>
    <mergeCell ref="Q320:R320"/>
    <mergeCell ref="S304:T304"/>
    <mergeCell ref="Q304:R304"/>
    <mergeCell ref="Q305:R305"/>
    <mergeCell ref="Q306:R306"/>
    <mergeCell ref="Q307:R307"/>
    <mergeCell ref="Q308:R308"/>
    <mergeCell ref="Q309:R309"/>
    <mergeCell ref="Q310:R310"/>
    <mergeCell ref="Q311:R311"/>
    <mergeCell ref="S305:T305"/>
    <mergeCell ref="S306:T306"/>
    <mergeCell ref="S307:T307"/>
    <mergeCell ref="S308:T308"/>
    <mergeCell ref="S309:T309"/>
    <mergeCell ref="S310:T310"/>
    <mergeCell ref="S311:T311"/>
    <mergeCell ref="L326:P326"/>
    <mergeCell ref="L327:P327"/>
    <mergeCell ref="L328:P328"/>
    <mergeCell ref="L329:P329"/>
    <mergeCell ref="L330:P330"/>
    <mergeCell ref="L331:P331"/>
    <mergeCell ref="L332:P332"/>
    <mergeCell ref="L333:P333"/>
    <mergeCell ref="L334:P334"/>
    <mergeCell ref="L317:P317"/>
    <mergeCell ref="L318:P318"/>
    <mergeCell ref="L319:P319"/>
    <mergeCell ref="L320:P320"/>
    <mergeCell ref="L321:P321"/>
    <mergeCell ref="L322:P322"/>
    <mergeCell ref="L323:P323"/>
    <mergeCell ref="L324:P324"/>
    <mergeCell ref="L325:P325"/>
    <mergeCell ref="L304:P304"/>
    <mergeCell ref="L305:P305"/>
    <mergeCell ref="L306:P306"/>
    <mergeCell ref="L307:P307"/>
    <mergeCell ref="L308:P308"/>
    <mergeCell ref="L309:P309"/>
    <mergeCell ref="L310:P310"/>
    <mergeCell ref="L311:P311"/>
    <mergeCell ref="L312:P312"/>
    <mergeCell ref="H364:M364"/>
    <mergeCell ref="N364:P364"/>
    <mergeCell ref="Q364:R364"/>
    <mergeCell ref="T364:U364"/>
    <mergeCell ref="T362:U362"/>
    <mergeCell ref="V362:Y362"/>
    <mergeCell ref="H363:M363"/>
    <mergeCell ref="N363:P363"/>
    <mergeCell ref="H369:M369"/>
    <mergeCell ref="N369:P369"/>
    <mergeCell ref="Q369:R369"/>
    <mergeCell ref="T369:U369"/>
    <mergeCell ref="V369:Y369"/>
    <mergeCell ref="V364:Y364"/>
    <mergeCell ref="H365:M365"/>
    <mergeCell ref="N365:P365"/>
    <mergeCell ref="Q365:R365"/>
    <mergeCell ref="T365:U365"/>
    <mergeCell ref="V365:Y365"/>
    <mergeCell ref="H362:M362"/>
    <mergeCell ref="N362:P362"/>
    <mergeCell ref="Q362:R362"/>
    <mergeCell ref="H368:M368"/>
    <mergeCell ref="N368:P368"/>
    <mergeCell ref="Q368:R368"/>
    <mergeCell ref="T368:U368"/>
    <mergeCell ref="V368:Y368"/>
    <mergeCell ref="H366:M366"/>
    <mergeCell ref="N366:P366"/>
    <mergeCell ref="Q366:R366"/>
    <mergeCell ref="T366:U366"/>
    <mergeCell ref="V366:Y366"/>
    <mergeCell ref="H367:M367"/>
    <mergeCell ref="N367:P367"/>
    <mergeCell ref="Q367:R367"/>
    <mergeCell ref="T367:U367"/>
    <mergeCell ref="V367:Y367"/>
    <mergeCell ref="H371:M371"/>
    <mergeCell ref="N371:P371"/>
    <mergeCell ref="Q371:R371"/>
    <mergeCell ref="T371:U371"/>
    <mergeCell ref="V371:Y371"/>
    <mergeCell ref="H370:M370"/>
    <mergeCell ref="N370:P370"/>
    <mergeCell ref="Q370:R370"/>
    <mergeCell ref="T370:U370"/>
    <mergeCell ref="V370:Y370"/>
    <mergeCell ref="Q363:R363"/>
    <mergeCell ref="T363:U363"/>
    <mergeCell ref="V363:Y363"/>
    <mergeCell ref="H359:M359"/>
    <mergeCell ref="N359:P359"/>
    <mergeCell ref="Q359:R359"/>
    <mergeCell ref="T359:U359"/>
    <mergeCell ref="V359:Y359"/>
    <mergeCell ref="H360:M360"/>
    <mergeCell ref="N360:P360"/>
    <mergeCell ref="Q360:R360"/>
    <mergeCell ref="T360:U360"/>
    <mergeCell ref="V360:Y360"/>
    <mergeCell ref="H361:M361"/>
    <mergeCell ref="N361:P361"/>
    <mergeCell ref="Q361:R361"/>
    <mergeCell ref="T361:U361"/>
    <mergeCell ref="V361:Y361"/>
    <mergeCell ref="H357:M357"/>
    <mergeCell ref="N357:P357"/>
    <mergeCell ref="Q357:R357"/>
    <mergeCell ref="T357:U357"/>
    <mergeCell ref="V357:Y357"/>
    <mergeCell ref="H358:M358"/>
    <mergeCell ref="N358:P358"/>
    <mergeCell ref="Q358:R358"/>
    <mergeCell ref="T358:U358"/>
    <mergeCell ref="V358:Y358"/>
    <mergeCell ref="H355:M355"/>
    <mergeCell ref="N355:P355"/>
    <mergeCell ref="Q355:R355"/>
    <mergeCell ref="T355:U355"/>
    <mergeCell ref="V355:Y355"/>
    <mergeCell ref="H356:M356"/>
    <mergeCell ref="N356:P356"/>
    <mergeCell ref="Q356:R356"/>
    <mergeCell ref="T356:U356"/>
    <mergeCell ref="V356:Y356"/>
    <mergeCell ref="H353:M353"/>
    <mergeCell ref="N353:P353"/>
    <mergeCell ref="Q353:R353"/>
    <mergeCell ref="T353:U353"/>
    <mergeCell ref="V353:Y353"/>
    <mergeCell ref="H354:M354"/>
    <mergeCell ref="N354:P354"/>
    <mergeCell ref="Q354:R354"/>
    <mergeCell ref="T354:U354"/>
    <mergeCell ref="V354:Y354"/>
    <mergeCell ref="H351:M351"/>
    <mergeCell ref="N351:P351"/>
    <mergeCell ref="Q351:R351"/>
    <mergeCell ref="T351:U351"/>
    <mergeCell ref="V351:Y351"/>
    <mergeCell ref="H352:M352"/>
    <mergeCell ref="N352:P352"/>
    <mergeCell ref="Q352:R352"/>
    <mergeCell ref="T352:U352"/>
    <mergeCell ref="V352:Y352"/>
    <mergeCell ref="H349:M349"/>
    <mergeCell ref="N349:P349"/>
    <mergeCell ref="Q349:R349"/>
    <mergeCell ref="T349:U349"/>
    <mergeCell ref="V349:Y349"/>
    <mergeCell ref="H350:M350"/>
    <mergeCell ref="N350:P350"/>
    <mergeCell ref="Q350:R350"/>
    <mergeCell ref="T350:U350"/>
    <mergeCell ref="V350:Y350"/>
    <mergeCell ref="H347:M347"/>
    <mergeCell ref="N347:P347"/>
    <mergeCell ref="Q347:R347"/>
    <mergeCell ref="T347:U347"/>
    <mergeCell ref="V347:Y347"/>
    <mergeCell ref="H348:M348"/>
    <mergeCell ref="N348:P348"/>
    <mergeCell ref="Q348:R348"/>
    <mergeCell ref="T348:U348"/>
    <mergeCell ref="V348:Y348"/>
    <mergeCell ref="D346:G346"/>
    <mergeCell ref="C343:I343"/>
    <mergeCell ref="U333:Y333"/>
    <mergeCell ref="U334:Y334"/>
    <mergeCell ref="U335:Y335"/>
    <mergeCell ref="U336:Y336"/>
    <mergeCell ref="U337:Y337"/>
    <mergeCell ref="U338:Y338"/>
    <mergeCell ref="H346:M346"/>
    <mergeCell ref="N346:P346"/>
    <mergeCell ref="Q346:R346"/>
    <mergeCell ref="T346:U346"/>
    <mergeCell ref="V346:Y346"/>
    <mergeCell ref="D345:Y345"/>
    <mergeCell ref="L335:P335"/>
    <mergeCell ref="L336:P336"/>
    <mergeCell ref="L337:P337"/>
    <mergeCell ref="D330:K338"/>
    <mergeCell ref="L338:P338"/>
    <mergeCell ref="Q334:R334"/>
    <mergeCell ref="Q335:R335"/>
    <mergeCell ref="Q336:R336"/>
    <mergeCell ref="Q337:R337"/>
    <mergeCell ref="Q338:R338"/>
    <mergeCell ref="U315:Y315"/>
    <mergeCell ref="U313:Y313"/>
    <mergeCell ref="U318:Y318"/>
    <mergeCell ref="U314:Y314"/>
    <mergeCell ref="S328:T328"/>
    <mergeCell ref="U324:Y324"/>
    <mergeCell ref="U325:Y325"/>
    <mergeCell ref="U326:Y326"/>
    <mergeCell ref="U327:Y327"/>
    <mergeCell ref="U328:Y328"/>
    <mergeCell ref="S321:T321"/>
    <mergeCell ref="S322:T322"/>
    <mergeCell ref="U330:Y330"/>
    <mergeCell ref="U331:Y331"/>
    <mergeCell ref="U332:Y332"/>
    <mergeCell ref="U316:Y316"/>
    <mergeCell ref="U317:Y317"/>
    <mergeCell ref="U321:Y321"/>
    <mergeCell ref="L313:P313"/>
    <mergeCell ref="L314:P314"/>
    <mergeCell ref="L315:P315"/>
    <mergeCell ref="L316:P316"/>
    <mergeCell ref="U320:Y320"/>
    <mergeCell ref="U319:Y319"/>
    <mergeCell ref="U329:Y329"/>
    <mergeCell ref="U322:Y322"/>
    <mergeCell ref="U323:Y323"/>
    <mergeCell ref="Q326:R326"/>
    <mergeCell ref="Q327:R327"/>
    <mergeCell ref="Q328:R328"/>
    <mergeCell ref="Q329:R329"/>
    <mergeCell ref="S323:T323"/>
    <mergeCell ref="S324:T324"/>
    <mergeCell ref="S325:T325"/>
    <mergeCell ref="S326:T326"/>
    <mergeCell ref="S327:T327"/>
    <mergeCell ref="E327:K327"/>
    <mergeCell ref="E328:K328"/>
    <mergeCell ref="E329:K329"/>
    <mergeCell ref="C301:I301"/>
    <mergeCell ref="U304:Y304"/>
    <mergeCell ref="F290:L290"/>
    <mergeCell ref="F291:L291"/>
    <mergeCell ref="F292:L292"/>
    <mergeCell ref="D303:Y303"/>
    <mergeCell ref="U305:Y305"/>
    <mergeCell ref="U306:Y306"/>
    <mergeCell ref="D304:K304"/>
    <mergeCell ref="E305:K305"/>
    <mergeCell ref="E306:K306"/>
    <mergeCell ref="E307:K307"/>
    <mergeCell ref="E308:K308"/>
    <mergeCell ref="E309:K309"/>
    <mergeCell ref="E310:K310"/>
    <mergeCell ref="U307:Y307"/>
    <mergeCell ref="U308:Y308"/>
    <mergeCell ref="U309:Y309"/>
    <mergeCell ref="U311:Y311"/>
    <mergeCell ref="U312:Y312"/>
    <mergeCell ref="U310:Y310"/>
    <mergeCell ref="F281:L281"/>
    <mergeCell ref="N278:Y278"/>
    <mergeCell ref="N279:Y279"/>
    <mergeCell ref="N280:Y280"/>
    <mergeCell ref="N281:Y281"/>
    <mergeCell ref="N282:Y282"/>
    <mergeCell ref="N283:Y283"/>
    <mergeCell ref="N261:Y261"/>
    <mergeCell ref="N262:Y262"/>
    <mergeCell ref="N263:Y263"/>
    <mergeCell ref="N264:Y264"/>
    <mergeCell ref="N265:Y265"/>
    <mergeCell ref="N266:Y266"/>
    <mergeCell ref="N267:Y267"/>
    <mergeCell ref="N268:Y268"/>
    <mergeCell ref="N269:Y269"/>
    <mergeCell ref="N270:Y270"/>
    <mergeCell ref="N271:Y271"/>
    <mergeCell ref="N272:Y272"/>
    <mergeCell ref="N273:Y273"/>
    <mergeCell ref="N274:Y274"/>
    <mergeCell ref="N275:Y275"/>
    <mergeCell ref="N276:Y276"/>
    <mergeCell ref="N277:Y277"/>
    <mergeCell ref="J382:Y382"/>
    <mergeCell ref="E296:Y296"/>
    <mergeCell ref="E380:M380"/>
    <mergeCell ref="F261:L261"/>
    <mergeCell ref="F282:L282"/>
    <mergeCell ref="F283:L283"/>
    <mergeCell ref="F284:L284"/>
    <mergeCell ref="F285:L285"/>
    <mergeCell ref="C376:I376"/>
    <mergeCell ref="F297:Y297"/>
    <mergeCell ref="F262:L262"/>
    <mergeCell ref="F263:L263"/>
    <mergeCell ref="F264:L264"/>
    <mergeCell ref="F265:L265"/>
    <mergeCell ref="F266:L266"/>
    <mergeCell ref="F267:L267"/>
    <mergeCell ref="F268:L268"/>
    <mergeCell ref="F269:L269"/>
    <mergeCell ref="F270:L270"/>
    <mergeCell ref="F271:L271"/>
    <mergeCell ref="D347:G347"/>
    <mergeCell ref="D370:G370"/>
    <mergeCell ref="F272:L272"/>
    <mergeCell ref="F273:L273"/>
    <mergeCell ref="I28:Y28"/>
    <mergeCell ref="I30:Y30"/>
    <mergeCell ref="I38:Y38"/>
    <mergeCell ref="E226:I226"/>
    <mergeCell ref="E227:I227"/>
    <mergeCell ref="E228:J228"/>
    <mergeCell ref="K226:N226"/>
    <mergeCell ref="K227:N227"/>
    <mergeCell ref="K228:O228"/>
    <mergeCell ref="I34:M34"/>
    <mergeCell ref="O182:R182"/>
    <mergeCell ref="I184:M184"/>
    <mergeCell ref="I176:M176"/>
    <mergeCell ref="I182:M182"/>
    <mergeCell ref="E187:H187"/>
    <mergeCell ref="I187:M187"/>
    <mergeCell ref="E188:H188"/>
    <mergeCell ref="I188:M188"/>
    <mergeCell ref="E189:H189"/>
    <mergeCell ref="I189:M189"/>
    <mergeCell ref="J177:Y177"/>
    <mergeCell ref="I180:M180"/>
    <mergeCell ref="I178:M178"/>
    <mergeCell ref="I40:M40"/>
    <mergeCell ref="W1:Z1"/>
    <mergeCell ref="C174:H174"/>
    <mergeCell ref="I73:Y73"/>
    <mergeCell ref="J74:Y74"/>
    <mergeCell ref="I75:Y75"/>
    <mergeCell ref="I32:Y32"/>
    <mergeCell ref="C150:H150"/>
    <mergeCell ref="J76:Y76"/>
    <mergeCell ref="I77:Y77"/>
    <mergeCell ref="I79:Y79"/>
    <mergeCell ref="I81:Y81"/>
    <mergeCell ref="I83:M83"/>
    <mergeCell ref="I85:M85"/>
    <mergeCell ref="I87:Y87"/>
    <mergeCell ref="C109:H109"/>
    <mergeCell ref="D111:Y111"/>
    <mergeCell ref="I36:M36"/>
    <mergeCell ref="C13:H13"/>
    <mergeCell ref="E15:H15"/>
    <mergeCell ref="J15:Y15"/>
    <mergeCell ref="I20:M20"/>
    <mergeCell ref="I22:Y22"/>
    <mergeCell ref="I24:Y24"/>
    <mergeCell ref="I26:Y26"/>
    <mergeCell ref="C60:H60"/>
    <mergeCell ref="I63:M63"/>
    <mergeCell ref="I69:M69"/>
    <mergeCell ref="I71:Y71"/>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I198:M198"/>
    <mergeCell ref="E199:H199"/>
    <mergeCell ref="I199:M199"/>
    <mergeCell ref="E224:Y224"/>
    <mergeCell ref="C220:I220"/>
    <mergeCell ref="E190:H190"/>
    <mergeCell ref="I190:M190"/>
    <mergeCell ref="I193:M193"/>
    <mergeCell ref="I201:M201"/>
    <mergeCell ref="E207:K207"/>
    <mergeCell ref="E208:K208"/>
    <mergeCell ref="E209:K209"/>
    <mergeCell ref="E214:K214"/>
    <mergeCell ref="L214:T214"/>
    <mergeCell ref="U214:Y214"/>
    <mergeCell ref="E215:K215"/>
    <mergeCell ref="L215:T215"/>
    <mergeCell ref="U215:Y215"/>
    <mergeCell ref="L207:T207"/>
    <mergeCell ref="L208:T208"/>
    <mergeCell ref="L209:T209"/>
    <mergeCell ref="U207:Y207"/>
    <mergeCell ref="U208:Y208"/>
    <mergeCell ref="U209:Y209"/>
    <mergeCell ref="J37:Y37"/>
    <mergeCell ref="J86:Y86"/>
    <mergeCell ref="I231:M231"/>
    <mergeCell ref="E232:H232"/>
    <mergeCell ref="I232:M232"/>
    <mergeCell ref="E233:H233"/>
    <mergeCell ref="I233:M233"/>
    <mergeCell ref="E234:H234"/>
    <mergeCell ref="I234:M234"/>
    <mergeCell ref="E206:Y206"/>
    <mergeCell ref="E212:Y212"/>
    <mergeCell ref="E225:O225"/>
    <mergeCell ref="I191:M191"/>
    <mergeCell ref="E191:H191"/>
    <mergeCell ref="N187:Q187"/>
    <mergeCell ref="N188:Q188"/>
    <mergeCell ref="N189:Q189"/>
    <mergeCell ref="N190:Q190"/>
    <mergeCell ref="N191:Q191"/>
    <mergeCell ref="E196:H196"/>
    <mergeCell ref="I196:M196"/>
    <mergeCell ref="E197:H197"/>
    <mergeCell ref="I197:M197"/>
    <mergeCell ref="E198:H198"/>
    <mergeCell ref="D371:G371"/>
    <mergeCell ref="D356:G356"/>
    <mergeCell ref="D357:G357"/>
    <mergeCell ref="D358:G358"/>
    <mergeCell ref="D359:G359"/>
    <mergeCell ref="D360:G360"/>
    <mergeCell ref="D361:G361"/>
    <mergeCell ref="D362:G362"/>
    <mergeCell ref="D363:G363"/>
    <mergeCell ref="D364:G364"/>
    <mergeCell ref="D365:G365"/>
    <mergeCell ref="D366:G366"/>
    <mergeCell ref="D367:G367"/>
    <mergeCell ref="D368:G368"/>
    <mergeCell ref="D354:G354"/>
    <mergeCell ref="D355:G355"/>
    <mergeCell ref="E237:Y237"/>
    <mergeCell ref="F242:L242"/>
    <mergeCell ref="F243:L243"/>
    <mergeCell ref="F244:L244"/>
    <mergeCell ref="F245:L245"/>
    <mergeCell ref="E238:L238"/>
    <mergeCell ref="D369:G369"/>
    <mergeCell ref="F239:L239"/>
    <mergeCell ref="F240:L240"/>
    <mergeCell ref="F241:L241"/>
    <mergeCell ref="F246:L246"/>
    <mergeCell ref="F247:L247"/>
    <mergeCell ref="F248:L248"/>
    <mergeCell ref="F249:L249"/>
    <mergeCell ref="F251:L251"/>
    <mergeCell ref="F252:L252"/>
    <mergeCell ref="F253:L253"/>
    <mergeCell ref="F254:L254"/>
    <mergeCell ref="F255:L255"/>
    <mergeCell ref="N253:Y253"/>
    <mergeCell ref="N254:Y254"/>
    <mergeCell ref="N255:Y255"/>
    <mergeCell ref="E213:K213"/>
    <mergeCell ref="L213:T213"/>
    <mergeCell ref="U213:Y213"/>
    <mergeCell ref="D348:G348"/>
    <mergeCell ref="D349:G349"/>
    <mergeCell ref="D350:G350"/>
    <mergeCell ref="D351:G351"/>
    <mergeCell ref="D352:G352"/>
    <mergeCell ref="D353:G353"/>
    <mergeCell ref="P226:R226"/>
    <mergeCell ref="P227:R227"/>
    <mergeCell ref="P228:S228"/>
    <mergeCell ref="P225:U225"/>
    <mergeCell ref="T228:U228"/>
    <mergeCell ref="V225:Y227"/>
    <mergeCell ref="V228:Y228"/>
    <mergeCell ref="E231:H231"/>
    <mergeCell ref="F250:L250"/>
    <mergeCell ref="F256:L256"/>
    <mergeCell ref="F257:L257"/>
    <mergeCell ref="F258:L258"/>
    <mergeCell ref="F259:L259"/>
    <mergeCell ref="F260:L260"/>
    <mergeCell ref="N256:Y256"/>
    <mergeCell ref="E323:K323"/>
    <mergeCell ref="E324:K324"/>
    <mergeCell ref="E325:K325"/>
    <mergeCell ref="E326:K326"/>
    <mergeCell ref="E311:K311"/>
    <mergeCell ref="E312:K312"/>
    <mergeCell ref="E313:K313"/>
    <mergeCell ref="E314:K314"/>
    <mergeCell ref="E315:K315"/>
    <mergeCell ref="E316:K316"/>
    <mergeCell ref="E317:K317"/>
    <mergeCell ref="E318:K318"/>
    <mergeCell ref="E319:K319"/>
    <mergeCell ref="N247:Y247"/>
    <mergeCell ref="N248:Y248"/>
    <mergeCell ref="N249:Y249"/>
    <mergeCell ref="N250:Y250"/>
    <mergeCell ref="N251:Y251"/>
    <mergeCell ref="N252:Y252"/>
    <mergeCell ref="E320:K320"/>
    <mergeCell ref="E321:K321"/>
    <mergeCell ref="E322:K322"/>
    <mergeCell ref="N257:Y257"/>
    <mergeCell ref="N258:Y258"/>
    <mergeCell ref="N259:Y259"/>
    <mergeCell ref="N260:Y260"/>
    <mergeCell ref="F274:L274"/>
    <mergeCell ref="F275:L275"/>
    <mergeCell ref="F276:L276"/>
    <mergeCell ref="F287:L287"/>
    <mergeCell ref="F288:L288"/>
    <mergeCell ref="F289:L289"/>
    <mergeCell ref="F286:L286"/>
    <mergeCell ref="F277:L277"/>
    <mergeCell ref="F278:L278"/>
    <mergeCell ref="F279:L279"/>
    <mergeCell ref="F280:L280"/>
    <mergeCell ref="N238:Y238"/>
    <mergeCell ref="N239:Y239"/>
    <mergeCell ref="N240:Y240"/>
    <mergeCell ref="N241:Y241"/>
    <mergeCell ref="N242:Y242"/>
    <mergeCell ref="N243:Y243"/>
    <mergeCell ref="N244:Y244"/>
    <mergeCell ref="N245:Y245"/>
    <mergeCell ref="N246:Y246"/>
    <mergeCell ref="N284:Y284"/>
    <mergeCell ref="N285:Y285"/>
    <mergeCell ref="N286:Y286"/>
    <mergeCell ref="N287:Y287"/>
    <mergeCell ref="N288:Y288"/>
    <mergeCell ref="N289:Y289"/>
    <mergeCell ref="N290:Y290"/>
    <mergeCell ref="N291:Y291"/>
    <mergeCell ref="N292:Y292"/>
  </mergeCells>
  <phoneticPr fontId="3"/>
  <conditionalFormatting sqref="I20:M20">
    <cfRule type="expression" dxfId="104" priority="105" stopIfTrue="1">
      <formula>$A20&lt;&gt;0</formula>
    </cfRule>
  </conditionalFormatting>
  <conditionalFormatting sqref="I22:Y22">
    <cfRule type="expression" dxfId="103" priority="104" stopIfTrue="1">
      <formula>$A22&lt;&gt;0</formula>
    </cfRule>
  </conditionalFormatting>
  <conditionalFormatting sqref="I24:Y24">
    <cfRule type="expression" dxfId="102" priority="103" stopIfTrue="1">
      <formula>$A24&lt;&gt;0</formula>
    </cfRule>
  </conditionalFormatting>
  <conditionalFormatting sqref="I26:Y26">
    <cfRule type="expression" dxfId="101" priority="102" stopIfTrue="1">
      <formula>$A26&lt;&gt;0</formula>
    </cfRule>
  </conditionalFormatting>
  <conditionalFormatting sqref="I28:Y28">
    <cfRule type="expression" dxfId="100" priority="101" stopIfTrue="1">
      <formula>$A28&lt;&gt;0</formula>
    </cfRule>
  </conditionalFormatting>
  <conditionalFormatting sqref="I30:Y30">
    <cfRule type="expression" dxfId="99" priority="100" stopIfTrue="1">
      <formula>$A30&lt;&gt;0</formula>
    </cfRule>
  </conditionalFormatting>
  <conditionalFormatting sqref="I32:Y32">
    <cfRule type="expression" dxfId="98" priority="99" stopIfTrue="1">
      <formula>$A32&lt;&gt;0</formula>
    </cfRule>
  </conditionalFormatting>
  <conditionalFormatting sqref="I34:M34">
    <cfRule type="expression" dxfId="97" priority="98" stopIfTrue="1">
      <formula>$A34&lt;&gt;0</formula>
    </cfRule>
  </conditionalFormatting>
  <conditionalFormatting sqref="I36:M36">
    <cfRule type="expression" dxfId="96" priority="97" stopIfTrue="1">
      <formula>$A36&lt;&gt;0</formula>
    </cfRule>
  </conditionalFormatting>
  <conditionalFormatting sqref="I38:Y38">
    <cfRule type="expression" dxfId="95" priority="96" stopIfTrue="1">
      <formula>$A38&lt;&gt;0</formula>
    </cfRule>
  </conditionalFormatting>
  <conditionalFormatting sqref="I40:M40">
    <cfRule type="expression" dxfId="94" priority="95" stopIfTrue="1">
      <formula>$A40&lt;&gt;0</formula>
    </cfRule>
  </conditionalFormatting>
  <conditionalFormatting sqref="I63:M63">
    <cfRule type="expression" dxfId="93" priority="94" stopIfTrue="1">
      <formula>$A63&lt;&gt;0</formula>
    </cfRule>
  </conditionalFormatting>
  <conditionalFormatting sqref="I69:M69">
    <cfRule type="expression" dxfId="92" priority="93" stopIfTrue="1">
      <formula>$A69&lt;&gt;0</formula>
    </cfRule>
  </conditionalFormatting>
  <conditionalFormatting sqref="I71:Y71">
    <cfRule type="expression" dxfId="91" priority="92" stopIfTrue="1">
      <formula>$A71&lt;&gt;0</formula>
    </cfRule>
  </conditionalFormatting>
  <conditionalFormatting sqref="I73:Y73">
    <cfRule type="expression" dxfId="90" priority="91" stopIfTrue="1">
      <formula>$A73&lt;&gt;0</formula>
    </cfRule>
  </conditionalFormatting>
  <conditionalFormatting sqref="I75:Y75">
    <cfRule type="expression" dxfId="89" priority="90" stopIfTrue="1">
      <formula>$A75&lt;&gt;0</formula>
    </cfRule>
  </conditionalFormatting>
  <conditionalFormatting sqref="I77:Y77">
    <cfRule type="expression" dxfId="88" priority="89" stopIfTrue="1">
      <formula>$A77&lt;&gt;0</formula>
    </cfRule>
  </conditionalFormatting>
  <conditionalFormatting sqref="I79:Y79">
    <cfRule type="expression" dxfId="87" priority="88" stopIfTrue="1">
      <formula>$A79&lt;&gt;0</formula>
    </cfRule>
  </conditionalFormatting>
  <conditionalFormatting sqref="I81:Y81">
    <cfRule type="expression" dxfId="86" priority="87" stopIfTrue="1">
      <formula>$A81&lt;&gt;0</formula>
    </cfRule>
  </conditionalFormatting>
  <conditionalFormatting sqref="I83:M83">
    <cfRule type="expression" dxfId="85" priority="86" stopIfTrue="1">
      <formula>$A83&lt;&gt;0</formula>
    </cfRule>
  </conditionalFormatting>
  <conditionalFormatting sqref="P83">
    <cfRule type="expression" dxfId="84" priority="85" stopIfTrue="1">
      <formula>$A84&lt;&gt;0</formula>
    </cfRule>
  </conditionalFormatting>
  <conditionalFormatting sqref="I85:M85">
    <cfRule type="expression" dxfId="83" priority="84" stopIfTrue="1">
      <formula>$A85&lt;&gt;0</formula>
    </cfRule>
  </conditionalFormatting>
  <conditionalFormatting sqref="I87:Y87">
    <cfRule type="expression" dxfId="82" priority="83" stopIfTrue="1">
      <formula>$A87&lt;&gt;0</formula>
    </cfRule>
  </conditionalFormatting>
  <conditionalFormatting sqref="I114:Y114">
    <cfRule type="expression" dxfId="81" priority="82" stopIfTrue="1">
      <formula>$A114&lt;&gt;0</formula>
    </cfRule>
  </conditionalFormatting>
  <conditionalFormatting sqref="I116:Y116">
    <cfRule type="expression" dxfId="80" priority="81" stopIfTrue="1">
      <formula>$A116&lt;&gt;0</formula>
    </cfRule>
  </conditionalFormatting>
  <conditionalFormatting sqref="I120:Y120">
    <cfRule type="expression" dxfId="79" priority="80" stopIfTrue="1">
      <formula>$A120&lt;&gt;0</formula>
    </cfRule>
  </conditionalFormatting>
  <conditionalFormatting sqref="I122:M122">
    <cfRule type="expression" dxfId="78" priority="79" stopIfTrue="1">
      <formula>$A122&lt;&gt;0</formula>
    </cfRule>
  </conditionalFormatting>
  <conditionalFormatting sqref="I124:M124">
    <cfRule type="expression" dxfId="77" priority="78" stopIfTrue="1">
      <formula>$A124&lt;&gt;0</formula>
    </cfRule>
  </conditionalFormatting>
  <conditionalFormatting sqref="I126:Y126">
    <cfRule type="expression" dxfId="76" priority="77" stopIfTrue="1">
      <formula>$A126&lt;&gt;0</formula>
    </cfRule>
  </conditionalFormatting>
  <conditionalFormatting sqref="I153:M153">
    <cfRule type="expression" dxfId="75" priority="76" stopIfTrue="1">
      <formula>$A153&lt;&gt;0</formula>
    </cfRule>
  </conditionalFormatting>
  <conditionalFormatting sqref="I155:Y155">
    <cfRule type="expression" dxfId="74" priority="75" stopIfTrue="1">
      <formula>$A155&lt;&gt;0</formula>
    </cfRule>
  </conditionalFormatting>
  <conditionalFormatting sqref="I157:Y157">
    <cfRule type="expression" dxfId="73" priority="74" stopIfTrue="1">
      <formula>$A157&lt;&gt;0</formula>
    </cfRule>
  </conditionalFormatting>
  <conditionalFormatting sqref="I159:M159">
    <cfRule type="expression" dxfId="72" priority="73" stopIfTrue="1">
      <formula>$A159&lt;&gt;0</formula>
    </cfRule>
  </conditionalFormatting>
  <conditionalFormatting sqref="I161:M161">
    <cfRule type="expression" dxfId="71" priority="72" stopIfTrue="1">
      <formula>$A161&lt;&gt;0</formula>
    </cfRule>
  </conditionalFormatting>
  <conditionalFormatting sqref="I163:Y163">
    <cfRule type="expression" dxfId="70" priority="71" stopIfTrue="1">
      <formula>$A163&lt;&gt;0</formula>
    </cfRule>
  </conditionalFormatting>
  <conditionalFormatting sqref="I165:M165">
    <cfRule type="expression" dxfId="69" priority="70" stopIfTrue="1">
      <formula>$A165&lt;&gt;0</formula>
    </cfRule>
  </conditionalFormatting>
  <conditionalFormatting sqref="I167:M167">
    <cfRule type="expression" dxfId="68" priority="69" stopIfTrue="1">
      <formula>$A167&lt;&gt;0</formula>
    </cfRule>
  </conditionalFormatting>
  <conditionalFormatting sqref="I169:Y169">
    <cfRule type="expression" dxfId="67" priority="68" stopIfTrue="1">
      <formula>$A169&lt;&gt;0</formula>
    </cfRule>
  </conditionalFormatting>
  <conditionalFormatting sqref="I176:M176">
    <cfRule type="expression" dxfId="66" priority="67" stopIfTrue="1">
      <formula>$A176&lt;&gt;0</formula>
    </cfRule>
  </conditionalFormatting>
  <conditionalFormatting sqref="I188:M188">
    <cfRule type="expression" dxfId="65" priority="66" stopIfTrue="1">
      <formula>$A188&lt;&gt;0</formula>
    </cfRule>
  </conditionalFormatting>
  <conditionalFormatting sqref="I189:M189">
    <cfRule type="expression" dxfId="64" priority="65" stopIfTrue="1">
      <formula>$A189&lt;&gt;0</formula>
    </cfRule>
  </conditionalFormatting>
  <conditionalFormatting sqref="I190:M190">
    <cfRule type="expression" dxfId="63" priority="64" stopIfTrue="1">
      <formula>$A190&lt;&gt;0</formula>
    </cfRule>
  </conditionalFormatting>
  <conditionalFormatting sqref="I193:M193">
    <cfRule type="expression" dxfId="62" priority="63" stopIfTrue="1">
      <formula>$A193&lt;&gt;0</formula>
    </cfRule>
  </conditionalFormatting>
  <conditionalFormatting sqref="I197:M197">
    <cfRule type="expression" dxfId="61" priority="62" stopIfTrue="1">
      <formula>$A197&lt;&gt;0</formula>
    </cfRule>
  </conditionalFormatting>
  <conditionalFormatting sqref="I198:M198">
    <cfRule type="expression" dxfId="60" priority="61" stopIfTrue="1">
      <formula>$A198&lt;&gt;0</formula>
    </cfRule>
  </conditionalFormatting>
  <conditionalFormatting sqref="I201:M201">
    <cfRule type="expression" dxfId="59" priority="60" stopIfTrue="1">
      <formula>$A201&lt;&gt;0</formula>
    </cfRule>
  </conditionalFormatting>
  <conditionalFormatting sqref="T226">
    <cfRule type="expression" dxfId="58" priority="59" stopIfTrue="1">
      <formula>$T226=""</formula>
    </cfRule>
  </conditionalFormatting>
  <conditionalFormatting sqref="T227">
    <cfRule type="expression" dxfId="57" priority="58" stopIfTrue="1">
      <formula>$T227=""</formula>
    </cfRule>
  </conditionalFormatting>
  <conditionalFormatting sqref="T228:U228">
    <cfRule type="expression" dxfId="56" priority="57" stopIfTrue="1">
      <formula>$T228=""</formula>
    </cfRule>
  </conditionalFormatting>
  <conditionalFormatting sqref="V228:Y228">
    <cfRule type="expression" dxfId="55" priority="56" stopIfTrue="1">
      <formula>$A228&lt;&gt;0</formula>
    </cfRule>
  </conditionalFormatting>
  <conditionalFormatting sqref="M239">
    <cfRule type="expression" dxfId="54" priority="55" stopIfTrue="1">
      <formula>希望&lt;&gt;0</formula>
    </cfRule>
  </conditionalFormatting>
  <conditionalFormatting sqref="M240">
    <cfRule type="expression" dxfId="53" priority="54" stopIfTrue="1">
      <formula>希望&lt;&gt;0</formula>
    </cfRule>
  </conditionalFormatting>
  <conditionalFormatting sqref="M241">
    <cfRule type="expression" dxfId="52" priority="53" stopIfTrue="1">
      <formula>希望&lt;&gt;0</formula>
    </cfRule>
  </conditionalFormatting>
  <conditionalFormatting sqref="M242">
    <cfRule type="expression" dxfId="51" priority="52" stopIfTrue="1">
      <formula>希望&lt;&gt;0</formula>
    </cfRule>
  </conditionalFormatting>
  <conditionalFormatting sqref="M243">
    <cfRule type="expression" dxfId="50" priority="51" stopIfTrue="1">
      <formula>希望&lt;&gt;0</formula>
    </cfRule>
  </conditionalFormatting>
  <conditionalFormatting sqref="M244">
    <cfRule type="expression" dxfId="49" priority="50" stopIfTrue="1">
      <formula>希望&lt;&gt;0</formula>
    </cfRule>
  </conditionalFormatting>
  <conditionalFormatting sqref="M245">
    <cfRule type="expression" dxfId="48" priority="49" stopIfTrue="1">
      <formula>希望&lt;&gt;0</formula>
    </cfRule>
  </conditionalFormatting>
  <conditionalFormatting sqref="M246">
    <cfRule type="expression" dxfId="47" priority="48" stopIfTrue="1">
      <formula>希望&lt;&gt;0</formula>
    </cfRule>
  </conditionalFormatting>
  <conditionalFormatting sqref="M247">
    <cfRule type="expression" dxfId="46" priority="47" stopIfTrue="1">
      <formula>希望&lt;&gt;0</formula>
    </cfRule>
  </conditionalFormatting>
  <conditionalFormatting sqref="M248">
    <cfRule type="expression" dxfId="45" priority="46" stopIfTrue="1">
      <formula>希望&lt;&gt;0</formula>
    </cfRule>
  </conditionalFormatting>
  <conditionalFormatting sqref="M249">
    <cfRule type="expression" dxfId="44" priority="45" stopIfTrue="1">
      <formula>希望&lt;&gt;0</formula>
    </cfRule>
  </conditionalFormatting>
  <conditionalFormatting sqref="M250">
    <cfRule type="expression" dxfId="43" priority="44" stopIfTrue="1">
      <formula>希望&lt;&gt;0</formula>
    </cfRule>
  </conditionalFormatting>
  <conditionalFormatting sqref="M251">
    <cfRule type="expression" dxfId="42" priority="43" stopIfTrue="1">
      <formula>希望&lt;&gt;0</formula>
    </cfRule>
  </conditionalFormatting>
  <conditionalFormatting sqref="M252">
    <cfRule type="expression" dxfId="41" priority="42" stopIfTrue="1">
      <formula>希望&lt;&gt;0</formula>
    </cfRule>
  </conditionalFormatting>
  <conditionalFormatting sqref="M253">
    <cfRule type="expression" dxfId="40" priority="41" stopIfTrue="1">
      <formula>希望&lt;&gt;0</formula>
    </cfRule>
  </conditionalFormatting>
  <conditionalFormatting sqref="M254">
    <cfRule type="expression" dxfId="39" priority="40" stopIfTrue="1">
      <formula>希望&lt;&gt;0</formula>
    </cfRule>
  </conditionalFormatting>
  <conditionalFormatting sqref="M255">
    <cfRule type="expression" dxfId="38" priority="39" stopIfTrue="1">
      <formula>希望&lt;&gt;0</formula>
    </cfRule>
  </conditionalFormatting>
  <conditionalFormatting sqref="M256">
    <cfRule type="expression" dxfId="37" priority="38" stopIfTrue="1">
      <formula>希望&lt;&gt;0</formula>
    </cfRule>
  </conditionalFormatting>
  <conditionalFormatting sqref="M257">
    <cfRule type="expression" dxfId="36" priority="37" stopIfTrue="1">
      <formula>希望&lt;&gt;0</formula>
    </cfRule>
  </conditionalFormatting>
  <conditionalFormatting sqref="M258">
    <cfRule type="expression" dxfId="35" priority="36" stopIfTrue="1">
      <formula>希望&lt;&gt;0</formula>
    </cfRule>
  </conditionalFormatting>
  <conditionalFormatting sqref="M259">
    <cfRule type="expression" dxfId="34" priority="35" stopIfTrue="1">
      <formula>希望&lt;&gt;0</formula>
    </cfRule>
  </conditionalFormatting>
  <conditionalFormatting sqref="M260">
    <cfRule type="expression" dxfId="33" priority="34" stopIfTrue="1">
      <formula>希望&lt;&gt;0</formula>
    </cfRule>
  </conditionalFormatting>
  <conditionalFormatting sqref="M261">
    <cfRule type="expression" dxfId="32" priority="33" stopIfTrue="1">
      <formula>希望&lt;&gt;0</formula>
    </cfRule>
  </conditionalFormatting>
  <conditionalFormatting sqref="M262">
    <cfRule type="expression" dxfId="31" priority="32" stopIfTrue="1">
      <formula>希望&lt;&gt;0</formula>
    </cfRule>
  </conditionalFormatting>
  <conditionalFormatting sqref="M263">
    <cfRule type="expression" dxfId="30" priority="31" stopIfTrue="1">
      <formula>希望&lt;&gt;0</formula>
    </cfRule>
  </conditionalFormatting>
  <conditionalFormatting sqref="M264">
    <cfRule type="expression" dxfId="29" priority="30" stopIfTrue="1">
      <formula>希望&lt;&gt;0</formula>
    </cfRule>
  </conditionalFormatting>
  <conditionalFormatting sqref="M265">
    <cfRule type="expression" dxfId="28" priority="29" stopIfTrue="1">
      <formula>希望&lt;&gt;0</formula>
    </cfRule>
  </conditionalFormatting>
  <conditionalFormatting sqref="M266">
    <cfRule type="expression" dxfId="27" priority="28" stopIfTrue="1">
      <formula>希望&lt;&gt;0</formula>
    </cfRule>
  </conditionalFormatting>
  <conditionalFormatting sqref="M267">
    <cfRule type="expression" dxfId="26" priority="27" stopIfTrue="1">
      <formula>希望&lt;&gt;0</formula>
    </cfRule>
  </conditionalFormatting>
  <conditionalFormatting sqref="M268">
    <cfRule type="expression" dxfId="25" priority="26" stopIfTrue="1">
      <formula>希望&lt;&gt;0</formula>
    </cfRule>
  </conditionalFormatting>
  <conditionalFormatting sqref="M269">
    <cfRule type="expression" dxfId="24" priority="25" stopIfTrue="1">
      <formula>希望&lt;&gt;0</formula>
    </cfRule>
  </conditionalFormatting>
  <conditionalFormatting sqref="M270">
    <cfRule type="expression" dxfId="23" priority="24" stopIfTrue="1">
      <formula>希望&lt;&gt;0</formula>
    </cfRule>
  </conditionalFormatting>
  <conditionalFormatting sqref="M271">
    <cfRule type="expression" dxfId="22" priority="23" stopIfTrue="1">
      <formula>希望&lt;&gt;0</formula>
    </cfRule>
  </conditionalFormatting>
  <conditionalFormatting sqref="M272">
    <cfRule type="expression" dxfId="21" priority="22" stopIfTrue="1">
      <formula>希望&lt;&gt;0</formula>
    </cfRule>
  </conditionalFormatting>
  <conditionalFormatting sqref="M273">
    <cfRule type="expression" dxfId="20" priority="21" stopIfTrue="1">
      <formula>希望&lt;&gt;0</formula>
    </cfRule>
  </conditionalFormatting>
  <conditionalFormatting sqref="M274">
    <cfRule type="expression" dxfId="19" priority="20" stopIfTrue="1">
      <formula>希望&lt;&gt;0</formula>
    </cfRule>
  </conditionalFormatting>
  <conditionalFormatting sqref="M275">
    <cfRule type="expression" dxfId="18" priority="19" stopIfTrue="1">
      <formula>希望&lt;&gt;0</formula>
    </cfRule>
  </conditionalFormatting>
  <conditionalFormatting sqref="M276">
    <cfRule type="expression" dxfId="17" priority="18" stopIfTrue="1">
      <formula>希望&lt;&gt;0</formula>
    </cfRule>
  </conditionalFormatting>
  <conditionalFormatting sqref="M277">
    <cfRule type="expression" dxfId="16" priority="17" stopIfTrue="1">
      <formula>希望&lt;&gt;0</formula>
    </cfRule>
  </conditionalFormatting>
  <conditionalFormatting sqref="M278">
    <cfRule type="expression" dxfId="15" priority="16" stopIfTrue="1">
      <formula>希望&lt;&gt;0</formula>
    </cfRule>
  </conditionalFormatting>
  <conditionalFormatting sqref="M279">
    <cfRule type="expression" dxfId="14" priority="15" stopIfTrue="1">
      <formula>希望&lt;&gt;0</formula>
    </cfRule>
  </conditionalFormatting>
  <conditionalFormatting sqref="M280">
    <cfRule type="expression" dxfId="13" priority="14" stopIfTrue="1">
      <formula>希望&lt;&gt;0</formula>
    </cfRule>
  </conditionalFormatting>
  <conditionalFormatting sqref="M281">
    <cfRule type="expression" dxfId="12" priority="13" stopIfTrue="1">
      <formula>希望&lt;&gt;0</formula>
    </cfRule>
  </conditionalFormatting>
  <conditionalFormatting sqref="M282">
    <cfRule type="expression" dxfId="11" priority="12" stopIfTrue="1">
      <formula>希望&lt;&gt;0</formula>
    </cfRule>
  </conditionalFormatting>
  <conditionalFormatting sqref="M283">
    <cfRule type="expression" dxfId="10" priority="11" stopIfTrue="1">
      <formula>希望&lt;&gt;0</formula>
    </cfRule>
  </conditionalFormatting>
  <conditionalFormatting sqref="M284">
    <cfRule type="expression" dxfId="9" priority="10" stopIfTrue="1">
      <formula>希望&lt;&gt;0</formula>
    </cfRule>
  </conditionalFormatting>
  <conditionalFormatting sqref="M285">
    <cfRule type="expression" dxfId="8" priority="9" stopIfTrue="1">
      <formula>希望&lt;&gt;0</formula>
    </cfRule>
  </conditionalFormatting>
  <conditionalFormatting sqref="M286">
    <cfRule type="expression" dxfId="7" priority="8" stopIfTrue="1">
      <formula>希望&lt;&gt;0</formula>
    </cfRule>
  </conditionalFormatting>
  <conditionalFormatting sqref="M287">
    <cfRule type="expression" dxfId="6" priority="7" stopIfTrue="1">
      <formula>希望&lt;&gt;0</formula>
    </cfRule>
  </conditionalFormatting>
  <conditionalFormatting sqref="M288">
    <cfRule type="expression" dxfId="5" priority="6" stopIfTrue="1">
      <formula>希望&lt;&gt;0</formula>
    </cfRule>
  </conditionalFormatting>
  <conditionalFormatting sqref="M289">
    <cfRule type="expression" dxfId="4" priority="5" stopIfTrue="1">
      <formula>希望&lt;&gt;0</formula>
    </cfRule>
  </conditionalFormatting>
  <conditionalFormatting sqref="M290">
    <cfRule type="expression" dxfId="3" priority="4" stopIfTrue="1">
      <formula>希望&lt;&gt;0</formula>
    </cfRule>
  </conditionalFormatting>
  <conditionalFormatting sqref="M291">
    <cfRule type="expression" dxfId="2" priority="3" stopIfTrue="1">
      <formula>希望&lt;&gt;0</formula>
    </cfRule>
  </conditionalFormatting>
  <conditionalFormatting sqref="M292">
    <cfRule type="expression" dxfId="1" priority="2" stopIfTrue="1">
      <formula>希望&lt;&gt;0</formula>
    </cfRule>
  </conditionalFormatting>
  <conditionalFormatting sqref="E296:Y296">
    <cfRule type="expression" dxfId="0" priority="1" stopIfTrue="1">
      <formula>$A296&lt;&gt;0</formula>
    </cfRule>
  </conditionalFormatting>
  <dataValidations count="324">
    <dataValidation imeMode="hiragana" allowBlank="1" showInputMessage="1" showErrorMessage="1" sqref="E208:K208 L208:T208 U208:Y208 E209:K209 L209:T209 U209:Y209 E214:K214 L214:T214 U214:Y214 E215:K215 L215:T215 U215:Y215 E296:Y296 L330:P330 L331:P331 L332:P332 L333:P333 L334:P334 L335:P335 L336:P336 L337:P337 L338:P338 H347:M347 N347:P347 H348:M348 N348:P348 H349:M349 N349:P349 H350:M350 N350:P350 H351:M351 N351:P351 H352:M352 N352:P352 H353:M353 N353:P353 H354:M354 N354:P354 H355:M355 N355:P355 H356:M356 N356:P356 H357:M357 N357:P357 H358:M358 N358:P358 H359:M359 N359:P359 H360:M360 N360:P360 H361:M361 N361:P361 H362:M362 N362:P362 H363:M363 N363:P363 H364:M364 N364:P364 H365:M365 N365:P365 H366:M366 N366:P366 H367:M367 N367:P367 H368:M368 N368:P368 H369:M369 N369:P369 H370:M370 N370:P370 H371:M371 N371:P371" xr:uid="{00000000-0002-0000-0000-000000000000}"/>
    <dataValidation imeMode="halfAlpha" allowBlank="1" showInputMessage="1" showErrorMessage="1" sqref="S305:T305 S306:T306 S307:T307 S308:T308 S309:T309 S310:T310 S311:T311 S312:T312 S313:T313 S314:T314 S315:T315 S316:T316 S317:T317 S318:T318 S319:T319 S320:T320 S321:T321 S322:T322 S323:T323 S324:T324 S325:T325 S326:T326 S327:T327 S328:T328 S329:T329 S330:T330 S331:T331 S332:T332 S333:T333 S334:T334 S335:T335 S336:T336 S337:T337 S338:T338 E380:M380" xr:uid="{00000000-0002-0000-0000-000003000000}"/>
    <dataValidation imeMode="hiragana" allowBlank="1" showInputMessage="1" showErrorMessage="1" sqref="I22:Y22" xr:uid="{936E9053-F366-4219-AF8A-658533954E83}"/>
    <dataValidation type="whole" imeMode="halfAlpha" allowBlank="1" showInputMessage="1" showErrorMessage="1" error="7桁の数字を入力してください" sqref="I20:M20" xr:uid="{B503732B-B888-4B2D-A19D-C47137244A27}">
      <formula1>0</formula1>
      <formula2>9999999</formula2>
    </dataValidation>
    <dataValidation imeMode="fullKatakana" allowBlank="1" showInputMessage="1" showErrorMessage="1" sqref="I24:Y24" xr:uid="{7724851A-0491-44AD-AD57-CAC094C79BAA}"/>
    <dataValidation imeMode="hiragana" allowBlank="1" showInputMessage="1" showErrorMessage="1" sqref="I26:Y26" xr:uid="{1F2384BE-EF7A-4502-B7B6-21C39807EAEA}"/>
    <dataValidation imeMode="hiragana" allowBlank="1" showInputMessage="1" showErrorMessage="1" sqref="I28:Y28" xr:uid="{77ACFEDD-876F-4AB9-9FDF-67D8B7272A4F}"/>
    <dataValidation imeMode="fullKatakana" allowBlank="1" showInputMessage="1" showErrorMessage="1" sqref="I30:Y30" xr:uid="{CBF879F0-C46E-4206-86B5-A5A52FC9DB47}"/>
    <dataValidation imeMode="hiragana" allowBlank="1" showInputMessage="1" showErrorMessage="1" sqref="I32:Y32" xr:uid="{2FAE226F-671A-4246-8C69-9E8A83FA16B8}"/>
    <dataValidation imeMode="halfAlpha" allowBlank="1" showInputMessage="1" showErrorMessage="1" sqref="I34:M34" xr:uid="{C314EEB8-CDB1-4671-B1A2-6C871443CED3}"/>
    <dataValidation imeMode="halfAlpha" allowBlank="1" showInputMessage="1" showErrorMessage="1" sqref="P34" xr:uid="{DCC2E3EB-896B-431A-A39A-88F88DC047D3}"/>
    <dataValidation imeMode="halfAlpha" allowBlank="1" showInputMessage="1" showErrorMessage="1" sqref="I36:M36" xr:uid="{2235E972-EB35-4759-A804-12AE62E91184}"/>
    <dataValidation imeMode="halfAlpha" allowBlank="1" showInputMessage="1" showErrorMessage="1" sqref="I38:Y38" xr:uid="{2629571E-7C62-488C-A444-39E6EC602D54}"/>
    <dataValidation type="list" imeMode="halfAlpha" allowBlank="1" showInputMessage="1" showErrorMessage="1" error="リストから選択してください" sqref="I40:M40" xr:uid="{15F4EED3-2325-4B61-8841-D113B6AE920D}">
      <formula1>"一致する,一致しない"</formula1>
    </dataValidation>
    <dataValidation type="list" imeMode="halfAlpha" allowBlank="1" showInputMessage="1" showErrorMessage="1" error="リストから選択してください" sqref="I63:M63" xr:uid="{762E47AF-5884-47FE-9E8D-C8CC53DA779A}">
      <formula1>"しない,する"</formula1>
    </dataValidation>
    <dataValidation type="whole" imeMode="halfAlpha" allowBlank="1" showInputMessage="1" showErrorMessage="1" error="7桁の数字を入力してください" sqref="I69:M69" xr:uid="{04EE968B-9D05-442D-994B-75CD1534A7C1}">
      <formula1>0</formula1>
      <formula2>9999999</formula2>
    </dataValidation>
    <dataValidation imeMode="hiragana" allowBlank="1" showInputMessage="1" showErrorMessage="1" sqref="I71:Y71" xr:uid="{D1D12BC6-FE77-4208-9A39-049F69BA32D9}"/>
    <dataValidation imeMode="fullKatakana" allowBlank="1" showInputMessage="1" showErrorMessage="1" sqref="I73:Y73" xr:uid="{D3189B1B-1574-4493-9F43-C8736CE51ADA}"/>
    <dataValidation imeMode="hiragana" allowBlank="1" showInputMessage="1" showErrorMessage="1" sqref="I75:Y75" xr:uid="{C55534A3-61CE-4AAF-87F6-0B1AFDE33286}"/>
    <dataValidation imeMode="hiragana" allowBlank="1" showInputMessage="1" showErrorMessage="1" sqref="I77:Y77" xr:uid="{2F53FF74-8894-47F1-9C07-F3DD7164D59C}"/>
    <dataValidation imeMode="fullKatakana" allowBlank="1" showInputMessage="1" showErrorMessage="1" sqref="I79:Y79" xr:uid="{824292AF-76B1-47EE-830E-168C3AC59AF4}"/>
    <dataValidation imeMode="hiragana" allowBlank="1" showInputMessage="1" showErrorMessage="1" sqref="I81:Y81" xr:uid="{8D3CA1B7-19F4-433F-B732-6AD967BF2577}"/>
    <dataValidation imeMode="halfAlpha" allowBlank="1" showInputMessage="1" showErrorMessage="1" sqref="I83:M83" xr:uid="{42ED0B2B-A991-45BE-97A1-0E57AD07AFEB}"/>
    <dataValidation imeMode="halfAlpha" allowBlank="1" showInputMessage="1" showErrorMessage="1" sqref="P83" xr:uid="{43C9654A-62D4-46E9-AA75-124FF5A799F1}"/>
    <dataValidation imeMode="halfAlpha" allowBlank="1" showInputMessage="1" showErrorMessage="1" sqref="I85:M85" xr:uid="{FCAF5AF4-3EDE-4A22-AD5E-07D1C2035338}"/>
    <dataValidation imeMode="halfAlpha" allowBlank="1" showInputMessage="1" showErrorMessage="1" sqref="I87:Y87" xr:uid="{3E8B019D-BE2D-4AE8-8BAE-DA098FEE933D}"/>
    <dataValidation imeMode="hiragana" allowBlank="1" showInputMessage="1" showErrorMessage="1" sqref="I112:Y112" xr:uid="{FF3AFA1C-5081-481E-861D-D70EB43F83BF}"/>
    <dataValidation imeMode="fullKatakana" allowBlank="1" showInputMessage="1" showErrorMessage="1" sqref="I114:Y114" xr:uid="{084A7B9C-33A9-4089-8138-FADF8A306D50}"/>
    <dataValidation imeMode="hiragana" allowBlank="1" showInputMessage="1" showErrorMessage="1" sqref="I116:Y116" xr:uid="{00594DB7-FFC8-47A9-A132-88FB63910A35}"/>
    <dataValidation type="whole" imeMode="halfAlpha" allowBlank="1" showInputMessage="1" showErrorMessage="1" error="7桁の数字を入力してください" sqref="I118:M118" xr:uid="{03D7884C-94D7-43F4-8101-0D104E31D510}">
      <formula1>0</formula1>
      <formula2>9999999</formula2>
    </dataValidation>
    <dataValidation imeMode="hiragana" allowBlank="1" showInputMessage="1" showErrorMessage="1" sqref="I120:Y120" xr:uid="{E6FACAC2-555E-4170-8DFA-478D89F26BE9}"/>
    <dataValidation imeMode="halfAlpha" allowBlank="1" showInputMessage="1" showErrorMessage="1" sqref="I122:M122" xr:uid="{6FDE84A0-67ED-471C-9959-0AB5D7BC9BA7}"/>
    <dataValidation imeMode="halfAlpha" allowBlank="1" showInputMessage="1" showErrorMessage="1" sqref="P122" xr:uid="{89F4900B-8647-40FF-9BD8-E5357C660251}"/>
    <dataValidation imeMode="halfAlpha" allowBlank="1" showInputMessage="1" showErrorMessage="1" sqref="I124:M124" xr:uid="{3DC5C39C-F863-4B0B-A3E3-FE92BA9414F6}"/>
    <dataValidation imeMode="halfAlpha" allowBlank="1" showInputMessage="1" showErrorMessage="1" sqref="I126:Y126" xr:uid="{6B737672-3285-4F01-8CFA-3E1DAADE5C86}"/>
    <dataValidation type="list" imeMode="halfAlpha" allowBlank="1" showInputMessage="1" showErrorMessage="1" error="リストから選択してください" sqref="I153:M153" xr:uid="{7A3B981B-5B40-4727-B461-CE1AC4FC9F65}">
      <formula1>"しない,する"</formula1>
    </dataValidation>
    <dataValidation imeMode="fullKatakana" allowBlank="1" showInputMessage="1" showErrorMessage="1" sqref="I155:Y155" xr:uid="{130B93ED-E623-43F6-997B-F819BFD32B78}"/>
    <dataValidation imeMode="hiragana" allowBlank="1" showInputMessage="1" showErrorMessage="1" sqref="I157:Y157" xr:uid="{94F5A5FA-2898-4D1F-ABDE-7897541FFE1D}"/>
    <dataValidation imeMode="halfAlpha" allowBlank="1" showInputMessage="1" showErrorMessage="1" sqref="I159:M159" xr:uid="{31F3FBA7-6523-4B59-8D1B-1A76CA567DF0}"/>
    <dataValidation type="whole" imeMode="halfAlpha" allowBlank="1" showInputMessage="1" showErrorMessage="1" error="7桁の数字を入力してください" sqref="I161:M161" xr:uid="{CA729C4C-3257-4848-B785-548AF6F9B445}">
      <formula1>0</formula1>
      <formula2>9999999</formula2>
    </dataValidation>
    <dataValidation imeMode="hiragana" allowBlank="1" showInputMessage="1" showErrorMessage="1" sqref="I163:Y163" xr:uid="{226167E2-15DD-46C1-A218-9BD632E82FAF}"/>
    <dataValidation imeMode="halfAlpha" allowBlank="1" showInputMessage="1" showErrorMessage="1" sqref="I165:M165" xr:uid="{2E5F935E-8133-4F12-AAD5-A3F207ECD066}"/>
    <dataValidation imeMode="halfAlpha" allowBlank="1" showInputMessage="1" showErrorMessage="1" sqref="I167:M167" xr:uid="{5695F1E0-BF3B-4FAB-9E78-A57204E61845}"/>
    <dataValidation imeMode="halfAlpha" allowBlank="1" showInputMessage="1" showErrorMessage="1" sqref="I169:Y169" xr:uid="{B37D28B3-B47F-45A7-B84B-4D76216E741F}"/>
    <dataValidation type="whole" imeMode="halfAlpha" allowBlank="1" showInputMessage="1" showErrorMessage="1" error="有効な数字を入力してください" sqref="I176:M176" xr:uid="{0AA31DD1-6B93-4549-B83C-53F5FB2F0B96}">
      <formula1>0</formula1>
      <formula2>9999999999</formula2>
    </dataValidation>
    <dataValidation type="date" imeMode="halfAlpha" allowBlank="1" showInputMessage="1" showErrorMessage="1" error="有効な日付を入力してください" sqref="I178:M178" xr:uid="{D7A0330F-A0FA-48A8-A973-32349C0308E4}">
      <formula1>92</formula1>
      <formula2>73415</formula2>
    </dataValidation>
    <dataValidation type="date" imeMode="halfAlpha" allowBlank="1" showInputMessage="1" showErrorMessage="1" error="有効な日付を入力してください" sqref="I180:M180" xr:uid="{EB47FDDB-B4F1-4398-8E20-EFF474AB1A6A}">
      <formula1>92</formula1>
      <formula2>73415</formula2>
    </dataValidation>
    <dataValidation type="date" imeMode="halfAlpha" allowBlank="1" showInputMessage="1" showErrorMessage="1" error="有効な日付を入力してください" sqref="I182:M182" xr:uid="{44D7CC6C-75BA-4984-9561-A16A650B0FBE}">
      <formula1>92</formula1>
      <formula2>73415</formula2>
    </dataValidation>
    <dataValidation type="date" imeMode="halfAlpha" allowBlank="1" showInputMessage="1" showErrorMessage="1" error="有効な日付を入力してください" sqref="O182:R182" xr:uid="{1A325C77-B574-4DB7-A85D-152CFD63DEFB}">
      <formula1>92</formula1>
      <formula2>73415</formula2>
    </dataValidation>
    <dataValidation type="date" imeMode="halfAlpha" allowBlank="1" showInputMessage="1" showErrorMessage="1" error="有効な日付を入力してください" sqref="I184:M184" xr:uid="{747E83F6-442F-410A-8EB0-55D957793CE6}">
      <formula1>92</formula1>
      <formula2>73415</formula2>
    </dataValidation>
    <dataValidation type="whole" imeMode="halfAlpha" allowBlank="1" showInputMessage="1" showErrorMessage="1" error="有効な数字を入力してください" sqref="I188:M188" xr:uid="{E748CC8B-881B-47CA-B79B-581D01F62859}">
      <formula1>0</formula1>
      <formula2>9999999999</formula2>
    </dataValidation>
    <dataValidation type="whole" imeMode="halfAlpha" allowBlank="1" showInputMessage="1" showErrorMessage="1" error="有効な数字を入力してください" sqref="I189:M189" xr:uid="{6BC9758F-F3E5-40B0-BC6A-3C7B57A0168B}">
      <formula1>0</formula1>
      <formula2>9999999999</formula2>
    </dataValidation>
    <dataValidation type="whole" imeMode="halfAlpha" allowBlank="1" showInputMessage="1" showErrorMessage="1" error="有効な数字を入力してください" sqref="I190:M190" xr:uid="{8E5D79EF-8545-4AF8-97C2-06D1195FE34B}">
      <formula1>0</formula1>
      <formula2>9999999999</formula2>
    </dataValidation>
    <dataValidation allowBlank="1" showInputMessage="1" showErrorMessage="1" sqref="I191:M191 N191:Q191 I199:M199 B227 I234:M234 B238" xr:uid="{A2A0D5DF-6F76-44F8-B715-02F1D22D5584}"/>
    <dataValidation type="whole" imeMode="halfAlpha" allowBlank="1" showInputMessage="1" showErrorMessage="1" error="有効な数字を入力してください" sqref="N188:Q188" xr:uid="{AB84F48F-2EEF-447A-BA57-35718223BAE3}">
      <formula1>0</formula1>
      <formula2>9999999999</formula2>
    </dataValidation>
    <dataValidation type="whole" imeMode="halfAlpha" allowBlank="1" showInputMessage="1" showErrorMessage="1" error="有効な数字を入力してください" sqref="N189:Q189" xr:uid="{7A2A9BDE-74A2-432A-8E3E-5E3FBBEB3856}">
      <formula1>0</formula1>
      <formula2>9999999999</formula2>
    </dataValidation>
    <dataValidation type="whole" imeMode="halfAlpha" allowBlank="1" showInputMessage="1" showErrorMessage="1" error="有効な数字を入力してください" sqref="N190:Q190" xr:uid="{6095CE44-5389-4F1E-8EC9-CB17A595AE71}">
      <formula1>0</formula1>
      <formula2>9999999999</formula2>
    </dataValidation>
    <dataValidation type="whole" imeMode="halfAlpha" allowBlank="1" showInputMessage="1" showErrorMessage="1" error="有効な数字を入力してください。10兆円以上になる場合は、9,999,999,999と入力してください" sqref="I193:M193" xr:uid="{FCC852B6-4769-4EAC-867E-4DA1A73566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7:M197" xr:uid="{A41A3F33-A96F-4256-B8A6-FA9300CB253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8:M198" xr:uid="{F3BE1682-6DC6-49D4-92E5-9BACC7811547}">
      <formula1>-9999999999</formula1>
      <formula2>9999999999</formula2>
    </dataValidation>
    <dataValidation type="list" imeMode="halfAlpha" allowBlank="1" showInputMessage="1" showErrorMessage="1" error="リストから選択してください" sqref="I201:M201" xr:uid="{DCC3616F-BC9F-4C4B-8C50-BE5DEB8D0CD5}">
      <formula1>"有,無"</formula1>
    </dataValidation>
    <dataValidation type="date" imeMode="halfAlpha" allowBlank="1" showInputMessage="1" showErrorMessage="1" error="有効な日付を入力してください" sqref="E226:I226" xr:uid="{1466C947-C6F7-4B9E-A79A-6211D5689500}">
      <formula1>92</formula1>
      <formula2>73415</formula2>
    </dataValidation>
    <dataValidation type="date" imeMode="halfAlpha" allowBlank="1" showInputMessage="1" showErrorMessage="1" error="有効な日付を入力してください" sqref="E227:I227" xr:uid="{5ECAA688-E250-4419-9AB6-92EA32BAB147}">
      <formula1>92</formula1>
      <formula2>73415</formula2>
    </dataValidation>
    <dataValidation type="date" imeMode="halfAlpha" allowBlank="1" showInputMessage="1" showErrorMessage="1" error="有効な日付を入力してください" sqref="K226:N226" xr:uid="{092A7F96-129D-43F0-BD62-A16622A86DC9}">
      <formula1>92</formula1>
      <formula2>73415</formula2>
    </dataValidation>
    <dataValidation type="date" imeMode="halfAlpha" allowBlank="1" showInputMessage="1" showErrorMessage="1" error="有効な日付を入力してください" sqref="K227:N227" xr:uid="{0DD49A47-A8D2-4528-BA9E-E1FFE4FFA64C}">
      <formula1>92</formula1>
      <formula2>73415</formula2>
    </dataValidation>
    <dataValidation type="date" imeMode="halfAlpha" allowBlank="1" showInputMessage="1" showErrorMessage="1" error="有効な日付を入力してください" sqref="P226:R226" xr:uid="{EA1CEA70-6B5A-4489-987F-7D30610C95E1}">
      <formula1>92</formula1>
      <formula2>73415</formula2>
    </dataValidation>
    <dataValidation type="date" imeMode="halfAlpha" allowBlank="1" showInputMessage="1" showErrorMessage="1" error="有効な日付を入力してください" sqref="P227:R227" xr:uid="{ADB1E3CF-0988-46A4-89C8-A6325B0A64D4}">
      <formula1>92</formula1>
      <formula2>73415</formula2>
    </dataValidation>
    <dataValidation type="date" imeMode="halfAlpha" allowBlank="1" showInputMessage="1" showErrorMessage="1" error="有効な日付を入力してください" sqref="T226" xr:uid="{070B42BD-30A9-435B-9A9E-747098C07045}">
      <formula1>92</formula1>
      <formula2>73415</formula2>
    </dataValidation>
    <dataValidation type="date" imeMode="halfAlpha" allowBlank="1" showInputMessage="1" showErrorMessage="1" error="有効な日付を入力してください" sqref="T227" xr:uid="{CE30D06E-C033-4633-B8BF-41700CAF1E8F}">
      <formula1>92</formula1>
      <formula2>73415</formula2>
    </dataValidation>
    <dataValidation type="whole" imeMode="halfAlpha" allowBlank="1" showInputMessage="1" showErrorMessage="1" error="有効な数字を入力してください。10兆円以上になる場合は、9,999,999,999と入力してください" sqref="E228:J228" xr:uid="{9382506B-C82F-4E4B-BF27-F8CA82F593D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28:O228" xr:uid="{D908EBD8-D6B6-4803-B23C-0F4CCBC3FB5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28:S228" xr:uid="{5F6FB384-6036-4202-A61C-301FF1F3773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28:U228" xr:uid="{350A0CB2-8D81-4073-A043-6FC0FB36CFF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28:Y228" xr:uid="{15D90CC0-44FB-48AD-A31B-9F43828850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1:M231" xr:uid="{3C559B9B-BE60-4D19-949C-3230A4A166D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2:M232" xr:uid="{676AB755-CFDD-4F9B-9E72-68A4CBCC81A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3:M233" xr:uid="{8FF87D03-F04B-47C2-8935-A768E47C3C01}">
      <formula1>-9999999999</formula1>
      <formula2>9999999999</formula2>
    </dataValidation>
    <dataValidation type="list" imeMode="halfAlpha" allowBlank="1" showInputMessage="1" showErrorMessage="1" error="リストから選択してください" sqref="M239" xr:uid="{B85C0D0F-5BC4-4945-91FA-67ECAC3D5C5F}">
      <formula1>"○,　"</formula1>
    </dataValidation>
    <dataValidation type="list" imeMode="halfAlpha" allowBlank="1" showInputMessage="1" showErrorMessage="1" error="リストから選択してください" sqref="M240" xr:uid="{9F1A3ACB-26C0-4784-9DDD-C78BAC8F54F4}">
      <formula1>"○,　"</formula1>
    </dataValidation>
    <dataValidation type="list" imeMode="halfAlpha" allowBlank="1" showInputMessage="1" showErrorMessage="1" error="リストから選択してください" sqref="M241" xr:uid="{5D2DDC94-EB14-4353-B565-E1151398E58E}">
      <formula1>"○,　"</formula1>
    </dataValidation>
    <dataValidation type="list" imeMode="halfAlpha" allowBlank="1" showInputMessage="1" showErrorMessage="1" error="リストから選択してください" sqref="M242" xr:uid="{894707F5-114F-4EFA-838E-F2923CAB3F4A}">
      <formula1>"○,　"</formula1>
    </dataValidation>
    <dataValidation type="list" imeMode="halfAlpha" allowBlank="1" showInputMessage="1" showErrorMessage="1" error="リストから選択してください" sqref="M243" xr:uid="{979D5621-674C-45AE-82A1-141247F40C17}">
      <formula1>"○,　"</formula1>
    </dataValidation>
    <dataValidation type="list" imeMode="halfAlpha" allowBlank="1" showInputMessage="1" showErrorMessage="1" error="リストから選択してください" sqref="M244" xr:uid="{84F15A5F-1519-4DF0-98C2-F186997280F9}">
      <formula1>"○,　"</formula1>
    </dataValidation>
    <dataValidation type="list" imeMode="halfAlpha" allowBlank="1" showInputMessage="1" showErrorMessage="1" error="リストから選択してください" sqref="M245" xr:uid="{CBEAB451-50E2-4DFC-B830-4C548F025725}">
      <formula1>"○,　"</formula1>
    </dataValidation>
    <dataValidation type="list" imeMode="halfAlpha" allowBlank="1" showInputMessage="1" showErrorMessage="1" error="リストから選択してください" sqref="M246" xr:uid="{7A7D6664-90DE-4797-9A20-64ABB1573C8B}">
      <formula1>"○,　"</formula1>
    </dataValidation>
    <dataValidation type="list" imeMode="halfAlpha" allowBlank="1" showInputMessage="1" showErrorMessage="1" error="リストから選択してください" sqref="M247" xr:uid="{A9D73FFD-8496-4447-9F81-53F483C3EDEF}">
      <formula1>"○,　"</formula1>
    </dataValidation>
    <dataValidation type="list" imeMode="halfAlpha" allowBlank="1" showInputMessage="1" showErrorMessage="1" error="リストから選択してください" sqref="M248" xr:uid="{49DB93FD-B3E4-4F91-AA22-DC5350D55D90}">
      <formula1>"○,　"</formula1>
    </dataValidation>
    <dataValidation type="list" imeMode="halfAlpha" allowBlank="1" showInputMessage="1" showErrorMessage="1" error="リストから選択してください" sqref="M249" xr:uid="{1FAA5982-8A4E-4AAE-AFE3-80192DE1153B}">
      <formula1>"○,　"</formula1>
    </dataValidation>
    <dataValidation type="list" imeMode="halfAlpha" allowBlank="1" showInputMessage="1" showErrorMessage="1" error="リストから選択してください" sqref="M250" xr:uid="{C24983CF-7322-4A44-ACFE-AFBAAD37C52E}">
      <formula1>"○,　"</formula1>
    </dataValidation>
    <dataValidation type="list" imeMode="halfAlpha" allowBlank="1" showInputMessage="1" showErrorMessage="1" error="リストから選択してください" sqref="M251" xr:uid="{D04D0A6C-3171-4A67-A187-BC5AAAB28B2E}">
      <formula1>"○,　"</formula1>
    </dataValidation>
    <dataValidation type="list" imeMode="halfAlpha" allowBlank="1" showInputMessage="1" showErrorMessage="1" error="リストから選択してください" sqref="M252" xr:uid="{160D0146-04CB-4F13-B2AE-415263A77D7D}">
      <formula1>"○,　"</formula1>
    </dataValidation>
    <dataValidation type="list" imeMode="halfAlpha" allowBlank="1" showInputMessage="1" showErrorMessage="1" error="リストから選択してください" sqref="M253" xr:uid="{9EFF0A14-BD9C-42D5-B892-FEBF9591C343}">
      <formula1>"○,　"</formula1>
    </dataValidation>
    <dataValidation type="list" imeMode="halfAlpha" allowBlank="1" showInputMessage="1" showErrorMessage="1" error="リストから選択してください" sqref="M254" xr:uid="{3AED6CDD-1BD4-4942-9B75-690FB634A2CF}">
      <formula1>"○,　"</formula1>
    </dataValidation>
    <dataValidation type="list" imeMode="halfAlpha" allowBlank="1" showInputMessage="1" showErrorMessage="1" error="リストから選択してください" sqref="M255" xr:uid="{6A6633A9-E087-48CD-B2D0-4D51F165FB9C}">
      <formula1>"○,　"</formula1>
    </dataValidation>
    <dataValidation type="list" imeMode="halfAlpha" allowBlank="1" showInputMessage="1" showErrorMessage="1" error="リストから選択してください" sqref="M256" xr:uid="{2E4C399A-25AA-4239-9863-EDB4F4739A30}">
      <formula1>"○,　"</formula1>
    </dataValidation>
    <dataValidation type="list" imeMode="halfAlpha" allowBlank="1" showInputMessage="1" showErrorMessage="1" error="リストから選択してください" sqref="M257" xr:uid="{B5474C99-74C2-4D80-BA0B-68C7D1E6EC11}">
      <formula1>"○,　"</formula1>
    </dataValidation>
    <dataValidation type="list" imeMode="halfAlpha" allowBlank="1" showInputMessage="1" showErrorMessage="1" error="リストから選択してください" sqref="M258" xr:uid="{90AED5CB-0385-483A-807B-33090C7CA66B}">
      <formula1>"○,　"</formula1>
    </dataValidation>
    <dataValidation type="list" imeMode="halfAlpha" allowBlank="1" showInputMessage="1" showErrorMessage="1" error="リストから選択してください" sqref="M259" xr:uid="{E1EB54C1-56B7-4698-992D-DA55F839D7BB}">
      <formula1>"○,　"</formula1>
    </dataValidation>
    <dataValidation type="list" imeMode="halfAlpha" allowBlank="1" showInputMessage="1" showErrorMessage="1" error="リストから選択してください" sqref="M260" xr:uid="{695BDF14-EFB4-471C-ABB0-CA044010FB6E}">
      <formula1>"○,　"</formula1>
    </dataValidation>
    <dataValidation type="list" imeMode="halfAlpha" allowBlank="1" showInputMessage="1" showErrorMessage="1" error="リストから選択してください" sqref="M261" xr:uid="{757EE0CA-AE49-43A3-B838-B886636786E8}">
      <formula1>"○,　"</formula1>
    </dataValidation>
    <dataValidation type="list" imeMode="halfAlpha" allowBlank="1" showInputMessage="1" showErrorMessage="1" error="リストから選択してください" sqref="M262" xr:uid="{321F0496-74C2-42F7-9B13-D4E5CEC62363}">
      <formula1>"○,　"</formula1>
    </dataValidation>
    <dataValidation type="list" imeMode="halfAlpha" allowBlank="1" showInputMessage="1" showErrorMessage="1" error="リストから選択してください" sqref="M263" xr:uid="{7EDD7A0D-2ADC-41F0-8DEC-36B22D1F8053}">
      <formula1>"○,　"</formula1>
    </dataValidation>
    <dataValidation type="list" imeMode="halfAlpha" allowBlank="1" showInputMessage="1" showErrorMessage="1" error="リストから選択してください" sqref="M264" xr:uid="{5147C017-0F38-4A71-8FD7-B5114D97BE46}">
      <formula1>"○,　"</formula1>
    </dataValidation>
    <dataValidation type="list" imeMode="halfAlpha" allowBlank="1" showInputMessage="1" showErrorMessage="1" error="リストから選択してください" sqref="M265" xr:uid="{200929D9-D35B-4A85-8CC0-6A4980139C11}">
      <formula1>"○,　"</formula1>
    </dataValidation>
    <dataValidation type="list" imeMode="halfAlpha" allowBlank="1" showInputMessage="1" showErrorMessage="1" error="リストから選択してください" sqref="M266" xr:uid="{E273DC2B-E7CB-45E4-A9CA-4E24BBB26377}">
      <formula1>"○,　"</formula1>
    </dataValidation>
    <dataValidation type="list" imeMode="halfAlpha" allowBlank="1" showInputMessage="1" showErrorMessage="1" error="リストから選択してください" sqref="M267" xr:uid="{5DCBC636-7910-4E18-A524-4373A851DFB5}">
      <formula1>"○,　"</formula1>
    </dataValidation>
    <dataValidation type="list" imeMode="halfAlpha" allowBlank="1" showInputMessage="1" showErrorMessage="1" error="リストから選択してください" sqref="M268" xr:uid="{B50F56F6-66BF-4515-A8DF-456E784CDCBD}">
      <formula1>"○,　"</formula1>
    </dataValidation>
    <dataValidation type="list" imeMode="halfAlpha" allowBlank="1" showInputMessage="1" showErrorMessage="1" error="リストから選択してください" sqref="M269" xr:uid="{3FA81CAA-801D-4087-A53B-BFD99F8C5F5E}">
      <formula1>"○,　"</formula1>
    </dataValidation>
    <dataValidation type="list" imeMode="halfAlpha" allowBlank="1" showInputMessage="1" showErrorMessage="1" error="リストから選択してください" sqref="M270" xr:uid="{3A01BAD3-4BA7-46E4-A35B-1C9DCA5FA088}">
      <formula1>"○,　"</formula1>
    </dataValidation>
    <dataValidation type="list" imeMode="halfAlpha" allowBlank="1" showInputMessage="1" showErrorMessage="1" error="リストから選択してください" sqref="M271" xr:uid="{98ADBDD2-4EEE-4CEB-9393-D2D8DD92FAE4}">
      <formula1>"○,　"</formula1>
    </dataValidation>
    <dataValidation type="list" imeMode="halfAlpha" allowBlank="1" showInputMessage="1" showErrorMessage="1" error="リストから選択してください" sqref="M272" xr:uid="{6D636F01-4C57-4AD6-81BE-641D6A6E5F8A}">
      <formula1>"○,　"</formula1>
    </dataValidation>
    <dataValidation type="list" imeMode="halfAlpha" allowBlank="1" showInputMessage="1" showErrorMessage="1" error="リストから選択してください" sqref="M273" xr:uid="{C8CD3830-93D3-4A04-B515-5CFD18C7EEF1}">
      <formula1>"○,　"</formula1>
    </dataValidation>
    <dataValidation type="list" imeMode="halfAlpha" allowBlank="1" showInputMessage="1" showErrorMessage="1" error="リストから選択してください" sqref="M274" xr:uid="{05F03613-0A07-4E61-97A8-B29AB4A33F1D}">
      <formula1>"○,　"</formula1>
    </dataValidation>
    <dataValidation type="list" imeMode="halfAlpha" allowBlank="1" showInputMessage="1" showErrorMessage="1" error="リストから選択してください" sqref="M275" xr:uid="{69A81280-5CD8-49D8-9087-AD2D9B9E3E5B}">
      <formula1>"○,　"</formula1>
    </dataValidation>
    <dataValidation type="list" imeMode="halfAlpha" allowBlank="1" showInputMessage="1" showErrorMessage="1" error="リストから選択してください" sqref="M276" xr:uid="{A197B8F1-3FF8-45B3-8D56-06D3658409F8}">
      <formula1>"○,　"</formula1>
    </dataValidation>
    <dataValidation type="list" imeMode="halfAlpha" allowBlank="1" showInputMessage="1" showErrorMessage="1" error="リストから選択してください" sqref="M277" xr:uid="{AEE06931-606E-4279-9197-2BC5D7C1DEC1}">
      <formula1>"○,　"</formula1>
    </dataValidation>
    <dataValidation type="list" imeMode="halfAlpha" allowBlank="1" showInputMessage="1" showErrorMessage="1" error="リストから選択してください" sqref="M278" xr:uid="{2C80F148-4A51-4431-AB4B-EA3EC14AC398}">
      <formula1>"○,　"</formula1>
    </dataValidation>
    <dataValidation type="list" imeMode="halfAlpha" allowBlank="1" showInputMessage="1" showErrorMessage="1" error="リストから選択してください" sqref="M279" xr:uid="{BF1FCFC5-9897-4377-B97D-408DB855C9AB}">
      <formula1>"○,　"</formula1>
    </dataValidation>
    <dataValidation type="list" imeMode="halfAlpha" allowBlank="1" showInputMessage="1" showErrorMessage="1" error="リストから選択してください" sqref="M280" xr:uid="{C35B8380-9A16-45B0-AAE7-B8680D59BBD0}">
      <formula1>"○,　"</formula1>
    </dataValidation>
    <dataValidation type="list" imeMode="halfAlpha" allowBlank="1" showInputMessage="1" showErrorMessage="1" error="リストから選択してください" sqref="M281" xr:uid="{12E482A2-73C9-4081-BC0F-7AA9840E5E38}">
      <formula1>"○,　"</formula1>
    </dataValidation>
    <dataValidation type="list" imeMode="halfAlpha" allowBlank="1" showInputMessage="1" showErrorMessage="1" error="リストから選択してください" sqref="M282" xr:uid="{068C18AB-B6E6-454F-9A8C-D5465B68B7FF}">
      <formula1>"○,　"</formula1>
    </dataValidation>
    <dataValidation type="list" imeMode="halfAlpha" allowBlank="1" showInputMessage="1" showErrorMessage="1" error="リストから選択してください" sqref="M283" xr:uid="{746242B4-4542-4FD2-9242-135EEABEC47D}">
      <formula1>"○,　"</formula1>
    </dataValidation>
    <dataValidation type="list" imeMode="halfAlpha" allowBlank="1" showInputMessage="1" showErrorMessage="1" error="リストから選択してください" sqref="M284" xr:uid="{0D74BC66-9B08-4BA7-A201-0496F7AE6B02}">
      <formula1>"○,　"</formula1>
    </dataValidation>
    <dataValidation type="list" imeMode="halfAlpha" allowBlank="1" showInputMessage="1" showErrorMessage="1" error="リストから選択してください" sqref="M285" xr:uid="{21FD6E5A-3C3F-49C0-A918-04A379F4AA39}">
      <formula1>"○,　"</formula1>
    </dataValidation>
    <dataValidation type="list" imeMode="halfAlpha" allowBlank="1" showInputMessage="1" showErrorMessage="1" error="リストから選択してください" sqref="M286" xr:uid="{C23AFB5F-C920-4860-A2AD-79DA99017F61}">
      <formula1>"○,　"</formula1>
    </dataValidation>
    <dataValidation type="list" imeMode="halfAlpha" allowBlank="1" showInputMessage="1" showErrorMessage="1" error="リストから選択してください" sqref="M287" xr:uid="{D82C08B8-236F-45A2-B758-F1F20E4CADFB}">
      <formula1>"○,　"</formula1>
    </dataValidation>
    <dataValidation type="list" imeMode="halfAlpha" allowBlank="1" showInputMessage="1" showErrorMessage="1" error="リストから選択してください" sqref="M288" xr:uid="{29E7926D-F1A6-403D-AEC2-610DBB68EB62}">
      <formula1>"○,　"</formula1>
    </dataValidation>
    <dataValidation type="list" imeMode="halfAlpha" allowBlank="1" showInputMessage="1" showErrorMessage="1" error="リストから選択してください" sqref="M289" xr:uid="{20BA5B3B-F965-4048-8B9B-C0C4F9071109}">
      <formula1>"○,　"</formula1>
    </dataValidation>
    <dataValidation type="list" imeMode="halfAlpha" allowBlank="1" showInputMessage="1" showErrorMessage="1" error="リストから選択してください" sqref="M290" xr:uid="{19CE26E8-405D-4A39-930E-20771061F244}">
      <formula1>"○,　"</formula1>
    </dataValidation>
    <dataValidation type="list" imeMode="halfAlpha" allowBlank="1" showInputMessage="1" showErrorMessage="1" error="リストから選択してください" sqref="M291" xr:uid="{FEB694B4-9C5D-457D-8F15-86B73BD19AB1}">
      <formula1>"○,　"</formula1>
    </dataValidation>
    <dataValidation type="list" imeMode="halfAlpha" allowBlank="1" showInputMessage="1" showErrorMessage="1" error="リストから選択してください" sqref="M292" xr:uid="{6CD2786C-49F0-4A05-9954-BA726D32273B}">
      <formula1>"○,　"</formula1>
    </dataValidation>
    <dataValidation type="list" imeMode="halfAlpha" allowBlank="1" showInputMessage="1" showErrorMessage="1" error="リストから選択してください" sqref="Q305:R305" xr:uid="{ABC96FC3-6815-4842-B472-E2E706B2B2A7}">
      <formula1>"○,　"</formula1>
    </dataValidation>
    <dataValidation type="date" imeMode="halfAlpha" allowBlank="1" showInputMessage="1" showErrorMessage="1" error="有効な日付を入力してください" sqref="U305:Y305" xr:uid="{AD42BB93-D6CB-4AAA-8958-9D7608A75A24}">
      <formula1>92</formula1>
      <formula2>73415</formula2>
    </dataValidation>
    <dataValidation type="list" imeMode="halfAlpha" allowBlank="1" showInputMessage="1" showErrorMessage="1" error="リストから選択してください" sqref="Q306:R306" xr:uid="{D71AFD86-1F6D-40AE-8685-4B5753DB0345}">
      <formula1>"○,　"</formula1>
    </dataValidation>
    <dataValidation type="date" imeMode="halfAlpha" allowBlank="1" showInputMessage="1" showErrorMessage="1" error="有効な日付を入力してください" sqref="U306:Y306" xr:uid="{679CA9CB-7CCB-4072-B6BC-E29EE179A818}">
      <formula1>92</formula1>
      <formula2>73415</formula2>
    </dataValidation>
    <dataValidation type="list" imeMode="halfAlpha" allowBlank="1" showInputMessage="1" showErrorMessage="1" error="リストから選択してください" sqref="Q307:R307" xr:uid="{F4557C9A-FFDC-441C-8051-203C0E98C3B2}">
      <formula1>"○,　"</formula1>
    </dataValidation>
    <dataValidation type="date" imeMode="halfAlpha" allowBlank="1" showInputMessage="1" showErrorMessage="1" error="有効な日付を入力してください" sqref="U307:Y307" xr:uid="{C800C2B6-2795-4B4B-BF59-1EC2EF6F6D50}">
      <formula1>92</formula1>
      <formula2>73415</formula2>
    </dataValidation>
    <dataValidation type="list" imeMode="halfAlpha" allowBlank="1" showInputMessage="1" showErrorMessage="1" error="リストから選択してください" sqref="Q308:R308" xr:uid="{89CAA509-F0C8-447E-911C-C3501EFD5E61}">
      <formula1>"○,　"</formula1>
    </dataValidation>
    <dataValidation type="date" imeMode="halfAlpha" allowBlank="1" showInputMessage="1" showErrorMessage="1" error="有効な日付を入力してください" sqref="U308:Y308" xr:uid="{EE196790-9E00-4885-83B7-C5CFA45C8FB3}">
      <formula1>92</formula1>
      <formula2>73415</formula2>
    </dataValidation>
    <dataValidation type="list" imeMode="halfAlpha" allowBlank="1" showInputMessage="1" showErrorMessage="1" error="リストから選択してください" sqref="Q309:R309" xr:uid="{79D70067-81AB-44AA-BD6A-28DC6CFC0732}">
      <formula1>"○,　"</formula1>
    </dataValidation>
    <dataValidation type="date" imeMode="halfAlpha" allowBlank="1" showInputMessage="1" showErrorMessage="1" error="有効な日付を入力してください" sqref="U309:Y309" xr:uid="{CA4E2139-AFE0-43D1-BC04-F2C842A2EC8C}">
      <formula1>92</formula1>
      <formula2>73415</formula2>
    </dataValidation>
    <dataValidation type="list" imeMode="halfAlpha" allowBlank="1" showInputMessage="1" showErrorMessage="1" error="リストから選択してください" sqref="Q310:R310" xr:uid="{66BA9A1C-00F5-4694-83D5-77A6222A86D1}">
      <formula1>"○,　"</formula1>
    </dataValidation>
    <dataValidation type="date" imeMode="halfAlpha" allowBlank="1" showInputMessage="1" showErrorMessage="1" error="有効な日付を入力してください" sqref="U310:Y310" xr:uid="{A615351C-BCE3-44A0-9563-9900BED396DE}">
      <formula1>92</formula1>
      <formula2>73415</formula2>
    </dataValidation>
    <dataValidation type="list" imeMode="halfAlpha" allowBlank="1" showInputMessage="1" showErrorMessage="1" error="リストから選択してください" sqref="Q311:R311" xr:uid="{CEC317F9-D0A4-4168-BEE2-F36AF0B3EFBB}">
      <formula1>"○,　"</formula1>
    </dataValidation>
    <dataValidation type="date" imeMode="halfAlpha" allowBlank="1" showInputMessage="1" showErrorMessage="1" error="有効な日付を入力してください" sqref="U311:Y311" xr:uid="{331927F2-3A7B-42DA-A72D-97A36E9E69CF}">
      <formula1>92</formula1>
      <formula2>73415</formula2>
    </dataValidation>
    <dataValidation type="list" imeMode="halfAlpha" allowBlank="1" showInputMessage="1" showErrorMessage="1" error="リストから選択してください" sqref="Q312:R312" xr:uid="{FFB4FCE2-FC4F-43DD-B02B-47E343606876}">
      <formula1>"○,　"</formula1>
    </dataValidation>
    <dataValidation type="date" imeMode="halfAlpha" allowBlank="1" showInputMessage="1" showErrorMessage="1" error="有効な日付を入力してください" sqref="U312:Y312" xr:uid="{7ADF118B-84D6-46EC-8536-C993784AD7D5}">
      <formula1>92</formula1>
      <formula2>73415</formula2>
    </dataValidation>
    <dataValidation type="list" imeMode="halfAlpha" allowBlank="1" showInputMessage="1" showErrorMessage="1" error="リストから選択してください" sqref="Q313:R313" xr:uid="{9478E368-82E3-4153-8F29-BE6CEF1A556A}">
      <formula1>"○,　"</formula1>
    </dataValidation>
    <dataValidation type="date" imeMode="halfAlpha" allowBlank="1" showInputMessage="1" showErrorMessage="1" error="有効な日付を入力してください" sqref="U313:Y313" xr:uid="{70A1AE6C-05D8-4BFD-9873-6C5BC82CA59F}">
      <formula1>92</formula1>
      <formula2>73415</formula2>
    </dataValidation>
    <dataValidation type="list" imeMode="halfAlpha" allowBlank="1" showInputMessage="1" showErrorMessage="1" error="リストから選択してください" sqref="Q314:R314" xr:uid="{7A3C86FB-B8A8-4179-AE49-7D17EDF70E08}">
      <formula1>"○,　"</formula1>
    </dataValidation>
    <dataValidation type="date" imeMode="halfAlpha" allowBlank="1" showInputMessage="1" showErrorMessage="1" error="有効な日付を入力してください" sqref="U314:Y314" xr:uid="{CD4F2CF1-B620-4798-BCFE-6F91039F9569}">
      <formula1>92</formula1>
      <formula2>73415</formula2>
    </dataValidation>
    <dataValidation type="list" imeMode="halfAlpha" allowBlank="1" showInputMessage="1" showErrorMessage="1" error="リストから選択してください" sqref="Q315:R315" xr:uid="{E4891ACC-2DF3-4C73-B328-E53DCDFA461F}">
      <formula1>"○,　"</formula1>
    </dataValidation>
    <dataValidation type="date" imeMode="halfAlpha" allowBlank="1" showInputMessage="1" showErrorMessage="1" error="有効な日付を入力してください" sqref="U315:Y315" xr:uid="{7CF997C7-89E7-476F-994F-B9022DA2B457}">
      <formula1>92</formula1>
      <formula2>73415</formula2>
    </dataValidation>
    <dataValidation type="list" imeMode="halfAlpha" allowBlank="1" showInputMessage="1" showErrorMessage="1" error="リストから選択してください" sqref="Q316:R316" xr:uid="{A40D2E7B-E464-42C8-AD28-CA129E2865BC}">
      <formula1>"○,　"</formula1>
    </dataValidation>
    <dataValidation type="date" imeMode="halfAlpha" allowBlank="1" showInputMessage="1" showErrorMessage="1" error="有効な日付を入力してください" sqref="U316:Y316" xr:uid="{07F8823B-B6FB-4DD5-A6E1-AD410D8862A1}">
      <formula1>92</formula1>
      <formula2>73415</formula2>
    </dataValidation>
    <dataValidation type="list" imeMode="halfAlpha" allowBlank="1" showInputMessage="1" showErrorMessage="1" error="リストから選択してください" sqref="Q317:R317" xr:uid="{793B7BCB-2E26-406F-984E-E8776AA5608C}">
      <formula1>"○,　"</formula1>
    </dataValidation>
    <dataValidation type="date" imeMode="halfAlpha" allowBlank="1" showInputMessage="1" showErrorMessage="1" error="有効な日付を入力してください" sqref="U317:Y317" xr:uid="{0D52C3F8-FF9D-4B45-8E69-EB3642265901}">
      <formula1>92</formula1>
      <formula2>73415</formula2>
    </dataValidation>
    <dataValidation type="list" imeMode="halfAlpha" allowBlank="1" showInputMessage="1" showErrorMessage="1" error="リストから選択してください" sqref="Q318:R318" xr:uid="{42393582-B3FE-483C-9883-C78EB7797C71}">
      <formula1>"○,　"</formula1>
    </dataValidation>
    <dataValidation type="date" imeMode="halfAlpha" allowBlank="1" showInputMessage="1" showErrorMessage="1" error="有効な日付を入力してください" sqref="U318:Y318" xr:uid="{A6351590-FD04-4C54-ADFA-1BD0020C4979}">
      <formula1>92</formula1>
      <formula2>73415</formula2>
    </dataValidation>
    <dataValidation type="list" imeMode="halfAlpha" allowBlank="1" showInputMessage="1" showErrorMessage="1" error="リストから選択してください" sqref="Q319:R319" xr:uid="{C3BDC58F-CE7F-4766-B8AC-A69FA4AACC9A}">
      <formula1>"○,　"</formula1>
    </dataValidation>
    <dataValidation type="date" imeMode="halfAlpha" allowBlank="1" showInputMessage="1" showErrorMessage="1" error="有効な日付を入力してください" sqref="U319:Y319" xr:uid="{0FEAFE83-D27C-46C4-8D41-E560F32866E8}">
      <formula1>92</formula1>
      <formula2>73415</formula2>
    </dataValidation>
    <dataValidation type="list" imeMode="halfAlpha" allowBlank="1" showInputMessage="1" showErrorMessage="1" error="リストから選択してください" sqref="Q320:R320" xr:uid="{54B0ECF1-348B-41A5-8EE1-7D5B40786602}">
      <formula1>"○,　"</formula1>
    </dataValidation>
    <dataValidation type="date" imeMode="halfAlpha" allowBlank="1" showInputMessage="1" showErrorMessage="1" error="有効な日付を入力してください" sqref="U320:Y320" xr:uid="{20C4E8DC-124A-4FF1-90F7-8981CD205D58}">
      <formula1>92</formula1>
      <formula2>73415</formula2>
    </dataValidation>
    <dataValidation type="list" imeMode="halfAlpha" allowBlank="1" showInputMessage="1" showErrorMessage="1" error="リストから選択してください" sqref="Q321:R321" xr:uid="{7DBB07C6-D7BC-430F-8144-4A79063C9BF1}">
      <formula1>"○,　"</formula1>
    </dataValidation>
    <dataValidation type="date" imeMode="halfAlpha" allowBlank="1" showInputMessage="1" showErrorMessage="1" error="有効な日付を入力してください" sqref="U321:Y321" xr:uid="{9772387A-C271-41D1-842F-14877389C20B}">
      <formula1>92</formula1>
      <formula2>73415</formula2>
    </dataValidation>
    <dataValidation type="list" imeMode="halfAlpha" allowBlank="1" showInputMessage="1" showErrorMessage="1" error="リストから選択してください" sqref="Q322:R322" xr:uid="{155ABABF-BFD8-47A5-80FD-24D88CEE7FBC}">
      <formula1>"○,　"</formula1>
    </dataValidation>
    <dataValidation type="date" imeMode="halfAlpha" allowBlank="1" showInputMessage="1" showErrorMessage="1" error="有効な日付を入力してください" sqref="U322:Y322" xr:uid="{2E645B68-7FEA-4261-AA4E-EE4123DD1BC7}">
      <formula1>92</formula1>
      <formula2>73415</formula2>
    </dataValidation>
    <dataValidation type="list" imeMode="halfAlpha" allowBlank="1" showInputMessage="1" showErrorMessage="1" error="リストから選択してください" sqref="Q323:R323" xr:uid="{F39B9674-E205-4852-80FE-56D0B3B604F2}">
      <formula1>"○,　"</formula1>
    </dataValidation>
    <dataValidation type="date" imeMode="halfAlpha" allowBlank="1" showInputMessage="1" showErrorMessage="1" error="有効な日付を入力してください" sqref="U323:Y323" xr:uid="{653E6D9D-6189-4F53-B1D5-8F4E8516F2EB}">
      <formula1>92</formula1>
      <formula2>73415</formula2>
    </dataValidation>
    <dataValidation type="list" imeMode="halfAlpha" allowBlank="1" showInputMessage="1" showErrorMessage="1" error="リストから選択してください" sqref="Q324:R324" xr:uid="{14A305DB-FB39-4959-85BC-30A4C0737E31}">
      <formula1>"○,　"</formula1>
    </dataValidation>
    <dataValidation type="date" imeMode="halfAlpha" allowBlank="1" showInputMessage="1" showErrorMessage="1" error="有効な日付を入力してください" sqref="U324:Y324" xr:uid="{7AC6D838-4B28-4D7A-84AE-41F3D74E01D4}">
      <formula1>92</formula1>
      <formula2>73415</formula2>
    </dataValidation>
    <dataValidation type="list" imeMode="halfAlpha" allowBlank="1" showInputMessage="1" showErrorMessage="1" error="リストから選択してください" sqref="Q325:R325" xr:uid="{F6B4B609-6FC1-4B85-A4D6-5D4A5B25C8FA}">
      <formula1>"○,　"</formula1>
    </dataValidation>
    <dataValidation type="date" imeMode="halfAlpha" allowBlank="1" showInputMessage="1" showErrorMessage="1" error="有効な日付を入力してください" sqref="U325:Y325" xr:uid="{6E9453FA-8966-4C1E-87A2-2DACE3F5D01C}">
      <formula1>92</formula1>
      <formula2>73415</formula2>
    </dataValidation>
    <dataValidation type="list" imeMode="halfAlpha" allowBlank="1" showInputMessage="1" showErrorMessage="1" error="リストから選択してください" sqref="Q326:R326" xr:uid="{64677C26-97EF-4363-A955-9A88D3612A35}">
      <formula1>"○,　"</formula1>
    </dataValidation>
    <dataValidation type="date" imeMode="halfAlpha" allowBlank="1" showInputMessage="1" showErrorMessage="1" error="有効な日付を入力してください" sqref="U326:Y326" xr:uid="{52A50B27-48BA-4E2F-A3B6-3B88E9D7C184}">
      <formula1>92</formula1>
      <formula2>73415</formula2>
    </dataValidation>
    <dataValidation type="list" imeMode="halfAlpha" allowBlank="1" showInputMessage="1" showErrorMessage="1" error="リストから選択してください" sqref="Q327:R327" xr:uid="{2E21847F-DD1F-4AF6-A855-35FF4AB0ADFC}">
      <formula1>"○,　"</formula1>
    </dataValidation>
    <dataValidation type="date" imeMode="halfAlpha" allowBlank="1" showInputMessage="1" showErrorMessage="1" error="有効な日付を入力してください" sqref="U327:Y327" xr:uid="{33CEE813-9D3C-41A2-990C-60A3E4FD2218}">
      <formula1>92</formula1>
      <formula2>73415</formula2>
    </dataValidation>
    <dataValidation type="list" imeMode="halfAlpha" allowBlank="1" showInputMessage="1" showErrorMessage="1" error="リストから選択してください" sqref="Q328:R328" xr:uid="{CD314A77-2F58-4981-9A5E-8BBEF4190F1D}">
      <formula1>"○,　"</formula1>
    </dataValidation>
    <dataValidation type="date" imeMode="halfAlpha" allowBlank="1" showInputMessage="1" showErrorMessage="1" error="有効な日付を入力してください" sqref="U328:Y328" xr:uid="{2D189DEC-A77F-412F-8EF3-CC485A3B3B80}">
      <formula1>92</formula1>
      <formula2>73415</formula2>
    </dataValidation>
    <dataValidation type="list" imeMode="halfAlpha" allowBlank="1" showInputMessage="1" showErrorMessage="1" error="リストから選択してください" sqref="Q329:R329" xr:uid="{CF72AFB8-8D79-4C8F-93E6-E806D3D04DF1}">
      <formula1>"○,　"</formula1>
    </dataValidation>
    <dataValidation type="date" imeMode="halfAlpha" allowBlank="1" showInputMessage="1" showErrorMessage="1" error="有効な日付を入力してください" sqref="U329:Y329" xr:uid="{F697E947-76CC-42FD-AAD0-A4DB184DCF16}">
      <formula1>92</formula1>
      <formula2>73415</formula2>
    </dataValidation>
    <dataValidation type="list" imeMode="halfAlpha" allowBlank="1" showInputMessage="1" showErrorMessage="1" error="リストから選択してください" sqref="Q330:R330" xr:uid="{2F36B004-3E0C-4206-8ABE-C116644295EB}">
      <formula1>"○,　"</formula1>
    </dataValidation>
    <dataValidation type="date" imeMode="halfAlpha" allowBlank="1" showInputMessage="1" showErrorMessage="1" error="有効な日付を入力してください" sqref="U330:Y330" xr:uid="{5B208525-A2F0-4F75-8D45-B254072A8C20}">
      <formula1>92</formula1>
      <formula2>73415</formula2>
    </dataValidation>
    <dataValidation type="list" imeMode="halfAlpha" allowBlank="1" showInputMessage="1" showErrorMessage="1" error="リストから選択してください" sqref="Q331:R331" xr:uid="{D0C8EEB4-004B-46D9-AEF7-2E2617FD960D}">
      <formula1>"○,　"</formula1>
    </dataValidation>
    <dataValidation type="date" imeMode="halfAlpha" allowBlank="1" showInputMessage="1" showErrorMessage="1" error="有効な日付を入力してください" sqref="U331:Y331" xr:uid="{4AD64075-6838-4984-ACF8-51C274FDB787}">
      <formula1>92</formula1>
      <formula2>73415</formula2>
    </dataValidation>
    <dataValidation type="list" imeMode="halfAlpha" allowBlank="1" showInputMessage="1" showErrorMessage="1" error="リストから選択してください" sqref="Q332:R332" xr:uid="{FC05AE06-271A-4F6B-B344-5AB2AA4A2780}">
      <formula1>"○,　"</formula1>
    </dataValidation>
    <dataValidation type="date" imeMode="halfAlpha" allowBlank="1" showInputMessage="1" showErrorMessage="1" error="有効な日付を入力してください" sqref="U332:Y332" xr:uid="{032A3B20-E5AD-43C8-B75A-D2FD20BAD330}">
      <formula1>92</formula1>
      <formula2>73415</formula2>
    </dataValidation>
    <dataValidation type="list" imeMode="halfAlpha" allowBlank="1" showInputMessage="1" showErrorMessage="1" error="リストから選択してください" sqref="Q333:R333" xr:uid="{FDF19EB1-8606-432D-BDED-65F899D510F3}">
      <formula1>"○,　"</formula1>
    </dataValidation>
    <dataValidation type="date" imeMode="halfAlpha" allowBlank="1" showInputMessage="1" showErrorMessage="1" error="有効な日付を入力してください" sqref="U333:Y333" xr:uid="{88790072-547B-4A32-9575-15A5811220BC}">
      <formula1>92</formula1>
      <formula2>73415</formula2>
    </dataValidation>
    <dataValidation type="list" imeMode="halfAlpha" allowBlank="1" showInputMessage="1" showErrorMessage="1" error="リストから選択してください" sqref="Q334:R334" xr:uid="{6AAE82AA-97A2-4A5B-A251-8C13899DDCBE}">
      <formula1>"○,　"</formula1>
    </dataValidation>
    <dataValidation type="date" imeMode="halfAlpha" allowBlank="1" showInputMessage="1" showErrorMessage="1" error="有効な日付を入力してください" sqref="U334:Y334" xr:uid="{F5927123-198A-43E6-98EA-3C521CB4799D}">
      <formula1>92</formula1>
      <formula2>73415</formula2>
    </dataValidation>
    <dataValidation type="list" imeMode="halfAlpha" allowBlank="1" showInputMessage="1" showErrorMessage="1" error="リストから選択してください" sqref="Q335:R335" xr:uid="{97E4ADD2-7030-46FF-914A-2B2E51788DC7}">
      <formula1>"○,　"</formula1>
    </dataValidation>
    <dataValidation type="date" imeMode="halfAlpha" allowBlank="1" showInputMessage="1" showErrorMessage="1" error="有効な日付を入力してください" sqref="U335:Y335" xr:uid="{201B9D8F-A139-4267-A05F-1ADAC57505B3}">
      <formula1>92</formula1>
      <formula2>73415</formula2>
    </dataValidation>
    <dataValidation type="list" imeMode="halfAlpha" allowBlank="1" showInputMessage="1" showErrorMessage="1" error="リストから選択してください" sqref="Q336:R336" xr:uid="{4B1D6D0A-61A9-4C54-A1F3-91A107293C42}">
      <formula1>"○,　"</formula1>
    </dataValidation>
    <dataValidation type="date" imeMode="halfAlpha" allowBlank="1" showInputMessage="1" showErrorMessage="1" error="有効な日付を入力してください" sqref="U336:Y336" xr:uid="{BCFDDEEA-39D8-437B-8BCD-E4DC6CE6040C}">
      <formula1>92</formula1>
      <formula2>73415</formula2>
    </dataValidation>
    <dataValidation type="list" imeMode="halfAlpha" allowBlank="1" showInputMessage="1" showErrorMessage="1" error="リストから選択してください" sqref="Q337:R337" xr:uid="{735D313B-7152-40C6-A3BF-56BDA3487126}">
      <formula1>"○,　"</formula1>
    </dataValidation>
    <dataValidation type="date" imeMode="halfAlpha" allowBlank="1" showInputMessage="1" showErrorMessage="1" error="有効な日付を入力してください" sqref="U337:Y337" xr:uid="{27C2B708-9849-4868-8DDB-916B1FBDAD8D}">
      <formula1>92</formula1>
      <formula2>73415</formula2>
    </dataValidation>
    <dataValidation type="list" imeMode="halfAlpha" allowBlank="1" showInputMessage="1" showErrorMessage="1" error="リストから選択してください" sqref="Q338:R338" xr:uid="{1F4B5F8B-074C-4246-AF46-62A29A498B51}">
      <formula1>"○,　"</formula1>
    </dataValidation>
    <dataValidation type="date" imeMode="halfAlpha" allowBlank="1" showInputMessage="1" showErrorMessage="1" error="有効な日付を入力してください" sqref="U338:Y338" xr:uid="{9B6AA0B2-97B0-42A4-9737-4D969942213F}">
      <formula1>92</formula1>
      <formula2>73415</formula2>
    </dataValidation>
    <dataValidation type="list" imeMode="halfAlpha" allowBlank="1" showInputMessage="1" showErrorMessage="1" error="リストから選択してください" sqref="D347:G347" xr:uid="{51093924-461B-4E57-B645-5E85B5BEB302}">
      <formula1>業種</formula1>
    </dataValidation>
    <dataValidation type="whole" imeMode="halfAlpha" allowBlank="1" showInputMessage="1" showErrorMessage="1" error="有効な数字を入力してください。10兆円以上になる場合は、9,999,999,999と入力してください" sqref="Q347:R347" xr:uid="{640AF2D2-FC44-4562-B07D-AAE51B24CEA7}">
      <formula1>-9999999999</formula1>
      <formula2>9999999999</formula2>
    </dataValidation>
    <dataValidation type="list" imeMode="halfAlpha" allowBlank="1" showInputMessage="1" showErrorMessage="1" error="リストから選択してください" sqref="S347" xr:uid="{9BC142DD-2BA3-4CA3-B480-94052200056D}">
      <formula1>"県内,県外,　"</formula1>
    </dataValidation>
    <dataValidation type="date" imeMode="halfAlpha" allowBlank="1" showInputMessage="1" showErrorMessage="1" error="有効な日付を入力してください" sqref="T347:U347" xr:uid="{BC02C8AE-09CA-4ADE-B48B-4784509D9FB1}">
      <formula1>92</formula1>
      <formula2>73415</formula2>
    </dataValidation>
    <dataValidation type="date" imeMode="halfAlpha" allowBlank="1" showInputMessage="1" showErrorMessage="1" error="有効な日付を入力してください" sqref="V347:Y347" xr:uid="{89EAE310-1788-4034-9470-09B91B8399E6}">
      <formula1>92</formula1>
      <formula2>73415</formula2>
    </dataValidation>
    <dataValidation type="list" imeMode="halfAlpha" allowBlank="1" showInputMessage="1" showErrorMessage="1" error="リストから選択してください" sqref="D348:G348" xr:uid="{4F18BCF3-32E4-4F6F-945A-2E02858E01C2}">
      <formula1>業種</formula1>
    </dataValidation>
    <dataValidation type="whole" imeMode="halfAlpha" allowBlank="1" showInputMessage="1" showErrorMessage="1" error="有効な数字を入力してください。10兆円以上になる場合は、9,999,999,999と入力してください" sqref="Q348:R348" xr:uid="{EF9BDD2D-9595-477B-A2CE-5D6BCD512824}">
      <formula1>-9999999999</formula1>
      <formula2>9999999999</formula2>
    </dataValidation>
    <dataValidation type="list" imeMode="halfAlpha" allowBlank="1" showInputMessage="1" showErrorMessage="1" error="リストから選択してください" sqref="S348" xr:uid="{49178C11-C5EF-4D25-9CCD-ECC7B91A7607}">
      <formula1>"県内,県外,　"</formula1>
    </dataValidation>
    <dataValidation type="date" imeMode="halfAlpha" allowBlank="1" showInputMessage="1" showErrorMessage="1" error="有効な日付を入力してください" sqref="T348:U348" xr:uid="{39B05BDA-0F32-44E1-BFBD-10BEA838F92D}">
      <formula1>92</formula1>
      <formula2>73415</formula2>
    </dataValidation>
    <dataValidation type="date" imeMode="halfAlpha" allowBlank="1" showInputMessage="1" showErrorMessage="1" error="有効な日付を入力してください" sqref="V348:Y348" xr:uid="{5755CE65-4FCF-4BDB-BDBA-E13D1535CA78}">
      <formula1>92</formula1>
      <formula2>73415</formula2>
    </dataValidation>
    <dataValidation type="list" imeMode="halfAlpha" allowBlank="1" showInputMessage="1" showErrorMessage="1" error="リストから選択してください" sqref="D349:G349" xr:uid="{8BDEF9F6-044D-4788-97D7-82C99479B67A}">
      <formula1>業種</formula1>
    </dataValidation>
    <dataValidation type="whole" imeMode="halfAlpha" allowBlank="1" showInputMessage="1" showErrorMessage="1" error="有効な数字を入力してください。10兆円以上になる場合は、9,999,999,999と入力してください" sqref="Q349:R349" xr:uid="{C60DDD68-F952-4010-88A2-096FD060EA38}">
      <formula1>-9999999999</formula1>
      <formula2>9999999999</formula2>
    </dataValidation>
    <dataValidation type="list" imeMode="halfAlpha" allowBlank="1" showInputMessage="1" showErrorMessage="1" error="リストから選択してください" sqref="S349" xr:uid="{416E2B86-5F46-42A0-8D01-3FF5A3392CF2}">
      <formula1>"県内,県外,　"</formula1>
    </dataValidation>
    <dataValidation type="date" imeMode="halfAlpha" allowBlank="1" showInputMessage="1" showErrorMessage="1" error="有効な日付を入力してください" sqref="T349:U349" xr:uid="{CEB4488F-D35A-45EF-B819-BA2287B4185B}">
      <formula1>92</formula1>
      <formula2>73415</formula2>
    </dataValidation>
    <dataValidation type="date" imeMode="halfAlpha" allowBlank="1" showInputMessage="1" showErrorMessage="1" error="有効な日付を入力してください" sqref="V349:Y349" xr:uid="{A255F89F-90FD-4D49-8B2C-DAA2A4D6040F}">
      <formula1>92</formula1>
      <formula2>73415</formula2>
    </dataValidation>
    <dataValidation type="list" imeMode="halfAlpha" allowBlank="1" showInputMessage="1" showErrorMessage="1" error="リストから選択してください" sqref="D350:G350" xr:uid="{0AE5009A-481E-4A06-A06D-903EC931360B}">
      <formula1>業種</formula1>
    </dataValidation>
    <dataValidation type="whole" imeMode="halfAlpha" allowBlank="1" showInputMessage="1" showErrorMessage="1" error="有効な数字を入力してください。10兆円以上になる場合は、9,999,999,999と入力してください" sqref="Q350:R350" xr:uid="{3DAAC741-5260-42A5-98DD-6C4D7AFC64DE}">
      <formula1>-9999999999</formula1>
      <formula2>9999999999</formula2>
    </dataValidation>
    <dataValidation type="list" imeMode="halfAlpha" allowBlank="1" showInputMessage="1" showErrorMessage="1" error="リストから選択してください" sqref="S350" xr:uid="{810C5D8C-2469-4A7A-95B8-09C6927B2BFD}">
      <formula1>"県内,県外,　"</formula1>
    </dataValidation>
    <dataValidation type="date" imeMode="halfAlpha" allowBlank="1" showInputMessage="1" showErrorMessage="1" error="有効な日付を入力してください" sqref="T350:U350" xr:uid="{82D258BE-3A84-4825-8E4A-8574B7D12DCD}">
      <formula1>92</formula1>
      <formula2>73415</formula2>
    </dataValidation>
    <dataValidation type="date" imeMode="halfAlpha" allowBlank="1" showInputMessage="1" showErrorMessage="1" error="有効な日付を入力してください" sqref="V350:Y350" xr:uid="{E42BE499-99DA-4CCB-BD17-C03560327D0C}">
      <formula1>92</formula1>
      <formula2>73415</formula2>
    </dataValidation>
    <dataValidation type="list" imeMode="halfAlpha" allowBlank="1" showInputMessage="1" showErrorMessage="1" error="リストから選択してください" sqref="D351:G351" xr:uid="{A800EF0D-04EE-4BC1-BCD1-E05B405E5A0F}">
      <formula1>業種</formula1>
    </dataValidation>
    <dataValidation type="whole" imeMode="halfAlpha" allowBlank="1" showInputMessage="1" showErrorMessage="1" error="有効な数字を入力してください。10兆円以上になる場合は、9,999,999,999と入力してください" sqref="Q351:R351" xr:uid="{60072297-2F02-46B6-9BFD-58E051025B92}">
      <formula1>-9999999999</formula1>
      <formula2>9999999999</formula2>
    </dataValidation>
    <dataValidation type="list" imeMode="halfAlpha" allowBlank="1" showInputMessage="1" showErrorMessage="1" error="リストから選択してください" sqref="S351" xr:uid="{D942A28C-2BC7-4D50-B93E-F72EB7386EB5}">
      <formula1>"県内,県外,　"</formula1>
    </dataValidation>
    <dataValidation type="date" imeMode="halfAlpha" allowBlank="1" showInputMessage="1" showErrorMessage="1" error="有効な日付を入力してください" sqref="T351:U351" xr:uid="{2AD5D195-15BF-492D-8798-9495DFB32357}">
      <formula1>92</formula1>
      <formula2>73415</formula2>
    </dataValidation>
    <dataValidation type="date" imeMode="halfAlpha" allowBlank="1" showInputMessage="1" showErrorMessage="1" error="有効な日付を入力してください" sqref="V351:Y351" xr:uid="{CCE00D6A-207F-4FAD-B080-B4B9BC4FA385}">
      <formula1>92</formula1>
      <formula2>73415</formula2>
    </dataValidation>
    <dataValidation type="list" imeMode="halfAlpha" allowBlank="1" showInputMessage="1" showErrorMessage="1" error="リストから選択してください" sqref="D352:G352" xr:uid="{34B00676-04CA-4B4B-9CF6-7BE4B41B7F7A}">
      <formula1>業種</formula1>
    </dataValidation>
    <dataValidation type="whole" imeMode="halfAlpha" allowBlank="1" showInputMessage="1" showErrorMessage="1" error="有効な数字を入力してください。10兆円以上になる場合は、9,999,999,999と入力してください" sqref="Q352:R352" xr:uid="{D25C620E-62D1-481A-81CB-8730A89C6B1D}">
      <formula1>-9999999999</formula1>
      <formula2>9999999999</formula2>
    </dataValidation>
    <dataValidation type="list" imeMode="halfAlpha" allowBlank="1" showInputMessage="1" showErrorMessage="1" error="リストから選択してください" sqref="S352" xr:uid="{2C0DBE10-CE00-4D37-9E1C-F5869F857A1E}">
      <formula1>"県内,県外,　"</formula1>
    </dataValidation>
    <dataValidation type="date" imeMode="halfAlpha" allowBlank="1" showInputMessage="1" showErrorMessage="1" error="有効な日付を入力してください" sqref="T352:U352" xr:uid="{8F147F7F-57AF-45C2-BCB1-8175D859488E}">
      <formula1>92</formula1>
      <formula2>73415</formula2>
    </dataValidation>
    <dataValidation type="date" imeMode="halfAlpha" allowBlank="1" showInputMessage="1" showErrorMessage="1" error="有効な日付を入力してください" sqref="V352:Y352" xr:uid="{4437ADA7-86A2-4F1B-9B0C-40CAAFC70DA8}">
      <formula1>92</formula1>
      <formula2>73415</formula2>
    </dataValidation>
    <dataValidation type="list" imeMode="halfAlpha" allowBlank="1" showInputMessage="1" showErrorMessage="1" error="リストから選択してください" sqref="D353:G353" xr:uid="{501B0C91-AFBD-4343-BBE1-E405D05C9FE6}">
      <formula1>業種</formula1>
    </dataValidation>
    <dataValidation type="whole" imeMode="halfAlpha" allowBlank="1" showInputMessage="1" showErrorMessage="1" error="有効な数字を入力してください。10兆円以上になる場合は、9,999,999,999と入力してください" sqref="Q353:R353" xr:uid="{78E125CF-D94F-4164-B602-111ADEE34EF7}">
      <formula1>-9999999999</formula1>
      <formula2>9999999999</formula2>
    </dataValidation>
    <dataValidation type="list" imeMode="halfAlpha" allowBlank="1" showInputMessage="1" showErrorMessage="1" error="リストから選択してください" sqref="S353" xr:uid="{2017689D-4D56-4D88-BC81-CD9E8C5150E5}">
      <formula1>"県内,県外,　"</formula1>
    </dataValidation>
    <dataValidation type="date" imeMode="halfAlpha" allowBlank="1" showInputMessage="1" showErrorMessage="1" error="有効な日付を入力してください" sqref="T353:U353" xr:uid="{A6FBAEF7-D995-4D9F-965A-FE61574F38C5}">
      <formula1>92</formula1>
      <formula2>73415</formula2>
    </dataValidation>
    <dataValidation type="date" imeMode="halfAlpha" allowBlank="1" showInputMessage="1" showErrorMessage="1" error="有効な日付を入力してください" sqref="V353:Y353" xr:uid="{80AC6701-6343-4397-855F-4C79C16F64E8}">
      <formula1>92</formula1>
      <formula2>73415</formula2>
    </dataValidation>
    <dataValidation type="list" imeMode="halfAlpha" allowBlank="1" showInputMessage="1" showErrorMessage="1" error="リストから選択してください" sqref="D354:G354" xr:uid="{EFBFC6D9-0152-43B7-A576-4CD30C32C57F}">
      <formula1>業種</formula1>
    </dataValidation>
    <dataValidation type="whole" imeMode="halfAlpha" allowBlank="1" showInputMessage="1" showErrorMessage="1" error="有効な数字を入力してください。10兆円以上になる場合は、9,999,999,999と入力してください" sqref="Q354:R354" xr:uid="{6DCA17F2-5352-4C7E-9D78-51639ECE5B0F}">
      <formula1>-9999999999</formula1>
      <formula2>9999999999</formula2>
    </dataValidation>
    <dataValidation type="list" imeMode="halfAlpha" allowBlank="1" showInputMessage="1" showErrorMessage="1" error="リストから選択してください" sqref="S354" xr:uid="{E7934F2D-9C90-4258-98CE-4B115552D1DC}">
      <formula1>"県内,県外,　"</formula1>
    </dataValidation>
    <dataValidation type="date" imeMode="halfAlpha" allowBlank="1" showInputMessage="1" showErrorMessage="1" error="有効な日付を入力してください" sqref="T354:U354" xr:uid="{EF38E5EF-C758-4D71-873E-F48D75047C50}">
      <formula1>92</formula1>
      <formula2>73415</formula2>
    </dataValidation>
    <dataValidation type="date" imeMode="halfAlpha" allowBlank="1" showInputMessage="1" showErrorMessage="1" error="有効な日付を入力してください" sqref="V354:Y354" xr:uid="{B5EAC5CD-E38A-4E8E-A31D-202E38903420}">
      <formula1>92</formula1>
      <formula2>73415</formula2>
    </dataValidation>
    <dataValidation type="list" imeMode="halfAlpha" allowBlank="1" showInputMessage="1" showErrorMessage="1" error="リストから選択してください" sqref="D355:G355" xr:uid="{0D0AFBF3-FBC3-4A30-9097-65A41E181704}">
      <formula1>業種</formula1>
    </dataValidation>
    <dataValidation type="whole" imeMode="halfAlpha" allowBlank="1" showInputMessage="1" showErrorMessage="1" error="有効な数字を入力してください。10兆円以上になる場合は、9,999,999,999と入力してください" sqref="Q355:R355" xr:uid="{92086B38-36D0-4AAD-8511-14F31CE95B6A}">
      <formula1>-9999999999</formula1>
      <formula2>9999999999</formula2>
    </dataValidation>
    <dataValidation type="list" imeMode="halfAlpha" allowBlank="1" showInputMessage="1" showErrorMessage="1" error="リストから選択してください" sqref="S355" xr:uid="{1B0BD71A-891A-464C-8F98-0FBF66977F10}">
      <formula1>"県内,県外,　"</formula1>
    </dataValidation>
    <dataValidation type="date" imeMode="halfAlpha" allowBlank="1" showInputMessage="1" showErrorMessage="1" error="有効な日付を入力してください" sqref="T355:U355" xr:uid="{306A846D-CAAF-4484-A99D-6ACBC3455F1E}">
      <formula1>92</formula1>
      <formula2>73415</formula2>
    </dataValidation>
    <dataValidation type="date" imeMode="halfAlpha" allowBlank="1" showInputMessage="1" showErrorMessage="1" error="有効な日付を入力してください" sqref="V355:Y355" xr:uid="{79AFFE31-33D4-490E-877C-97861425CAB1}">
      <formula1>92</formula1>
      <formula2>73415</formula2>
    </dataValidation>
    <dataValidation type="list" imeMode="halfAlpha" allowBlank="1" showInputMessage="1" showErrorMessage="1" error="リストから選択してください" sqref="D356:G356" xr:uid="{D65E42B5-C179-41D0-85BC-818020F0B07B}">
      <formula1>業種</formula1>
    </dataValidation>
    <dataValidation type="whole" imeMode="halfAlpha" allowBlank="1" showInputMessage="1" showErrorMessage="1" error="有効な数字を入力してください。10兆円以上になる場合は、9,999,999,999と入力してください" sqref="Q356:R356" xr:uid="{7E8DAFB0-EBFF-45DD-8608-9AB521F58FEF}">
      <formula1>-9999999999</formula1>
      <formula2>9999999999</formula2>
    </dataValidation>
    <dataValidation type="list" imeMode="halfAlpha" allowBlank="1" showInputMessage="1" showErrorMessage="1" error="リストから選択してください" sqref="S356" xr:uid="{04D04C5D-E39B-404D-A12C-02E4AB5983DF}">
      <formula1>"県内,県外,　"</formula1>
    </dataValidation>
    <dataValidation type="date" imeMode="halfAlpha" allowBlank="1" showInputMessage="1" showErrorMessage="1" error="有効な日付を入力してください" sqref="T356:U356" xr:uid="{F8C3D4E3-28C2-4588-83B6-57753F25F843}">
      <formula1>92</formula1>
      <formula2>73415</formula2>
    </dataValidation>
    <dataValidation type="date" imeMode="halfAlpha" allowBlank="1" showInputMessage="1" showErrorMessage="1" error="有効な日付を入力してください" sqref="V356:Y356" xr:uid="{534CF733-2DDE-4D61-8DF0-18E7E38AE8D9}">
      <formula1>92</formula1>
      <formula2>73415</formula2>
    </dataValidation>
    <dataValidation type="list" imeMode="halfAlpha" allowBlank="1" showInputMessage="1" showErrorMessage="1" error="リストから選択してください" sqref="D357:G357" xr:uid="{D3646E03-473A-4105-93EB-7BAD0CFC01B7}">
      <formula1>業種</formula1>
    </dataValidation>
    <dataValidation type="whole" imeMode="halfAlpha" allowBlank="1" showInputMessage="1" showErrorMessage="1" error="有効な数字を入力してください。10兆円以上になる場合は、9,999,999,999と入力してください" sqref="Q357:R357" xr:uid="{442FD8A5-BD82-4049-B0D2-FB60A60D0D50}">
      <formula1>-9999999999</formula1>
      <formula2>9999999999</formula2>
    </dataValidation>
    <dataValidation type="list" imeMode="halfAlpha" allowBlank="1" showInputMessage="1" showErrorMessage="1" error="リストから選択してください" sqref="S357" xr:uid="{7FE093F0-2746-48DA-8110-1610D54B7606}">
      <formula1>"県内,県外,　"</formula1>
    </dataValidation>
    <dataValidation type="date" imeMode="halfAlpha" allowBlank="1" showInputMessage="1" showErrorMessage="1" error="有効な日付を入力してください" sqref="T357:U357" xr:uid="{3847217C-D86E-46CF-91AD-3D6C6D0DD2DA}">
      <formula1>92</formula1>
      <formula2>73415</formula2>
    </dataValidation>
    <dataValidation type="date" imeMode="halfAlpha" allowBlank="1" showInputMessage="1" showErrorMessage="1" error="有効な日付を入力してください" sqref="V357:Y357" xr:uid="{A3804815-65F8-46DE-A365-31A1E54A1A75}">
      <formula1>92</formula1>
      <formula2>73415</formula2>
    </dataValidation>
    <dataValidation type="list" imeMode="halfAlpha" allowBlank="1" showInputMessage="1" showErrorMessage="1" error="リストから選択してください" sqref="D358:G358" xr:uid="{A4AA28FC-EB81-4988-8F80-8771B7182F1C}">
      <formula1>業種</formula1>
    </dataValidation>
    <dataValidation type="whole" imeMode="halfAlpha" allowBlank="1" showInputMessage="1" showErrorMessage="1" error="有効な数字を入力してください。10兆円以上になる場合は、9,999,999,999と入力してください" sqref="Q358:R358" xr:uid="{9035A645-CDCA-45CF-B4E9-4C1901D293EC}">
      <formula1>-9999999999</formula1>
      <formula2>9999999999</formula2>
    </dataValidation>
    <dataValidation type="list" imeMode="halfAlpha" allowBlank="1" showInputMessage="1" showErrorMessage="1" error="リストから選択してください" sqref="S358" xr:uid="{D7EDCC95-EFC2-4849-9266-C709232B41BF}">
      <formula1>"県内,県外,　"</formula1>
    </dataValidation>
    <dataValidation type="date" imeMode="halfAlpha" allowBlank="1" showInputMessage="1" showErrorMessage="1" error="有効な日付を入力してください" sqref="T358:U358" xr:uid="{202F173F-FD29-47F1-9CF1-BB52ADB23886}">
      <formula1>92</formula1>
      <formula2>73415</formula2>
    </dataValidation>
    <dataValidation type="date" imeMode="halfAlpha" allowBlank="1" showInputMessage="1" showErrorMessage="1" error="有効な日付を入力してください" sqref="V358:Y358" xr:uid="{48FAE6E2-4B02-4478-A667-4F8AC61862AA}">
      <formula1>92</formula1>
      <formula2>73415</formula2>
    </dataValidation>
    <dataValidation type="list" imeMode="halfAlpha" allowBlank="1" showInputMessage="1" showErrorMessage="1" error="リストから選択してください" sqref="D359:G359" xr:uid="{36A998CC-5883-4D45-9E64-4D0BDAE28244}">
      <formula1>業種</formula1>
    </dataValidation>
    <dataValidation type="whole" imeMode="halfAlpha" allowBlank="1" showInputMessage="1" showErrorMessage="1" error="有効な数字を入力してください。10兆円以上になる場合は、9,999,999,999と入力してください" sqref="Q359:R359" xr:uid="{0BD6FFD1-85EC-4CC8-A564-DEDAE9BDBA29}">
      <formula1>-9999999999</formula1>
      <formula2>9999999999</formula2>
    </dataValidation>
    <dataValidation type="list" imeMode="halfAlpha" allowBlank="1" showInputMessage="1" showErrorMessage="1" error="リストから選択してください" sqref="S359" xr:uid="{725B79B0-56FE-4069-8B82-178C188052B5}">
      <formula1>"県内,県外,　"</formula1>
    </dataValidation>
    <dataValidation type="date" imeMode="halfAlpha" allowBlank="1" showInputMessage="1" showErrorMessage="1" error="有効な日付を入力してください" sqref="T359:U359" xr:uid="{51DE9F13-6601-4C4D-8BB8-5AB3E65D2EA8}">
      <formula1>92</formula1>
      <formula2>73415</formula2>
    </dataValidation>
    <dataValidation type="date" imeMode="halfAlpha" allowBlank="1" showInputMessage="1" showErrorMessage="1" error="有効な日付を入力してください" sqref="V359:Y359" xr:uid="{54176E4D-EAA6-4521-8D66-857ADED1C41B}">
      <formula1>92</formula1>
      <formula2>73415</formula2>
    </dataValidation>
    <dataValidation type="list" imeMode="halfAlpha" allowBlank="1" showInputMessage="1" showErrorMessage="1" error="リストから選択してください" sqref="D360:G360" xr:uid="{8A05C747-C443-44D6-B0BB-59E7B54B602B}">
      <formula1>業種</formula1>
    </dataValidation>
    <dataValidation type="whole" imeMode="halfAlpha" allowBlank="1" showInputMessage="1" showErrorMessage="1" error="有効な数字を入力してください。10兆円以上になる場合は、9,999,999,999と入力してください" sqref="Q360:R360" xr:uid="{F451EB42-FDA9-467B-BA76-FCE0C4A297D7}">
      <formula1>-9999999999</formula1>
      <formula2>9999999999</formula2>
    </dataValidation>
    <dataValidation type="list" imeMode="halfAlpha" allowBlank="1" showInputMessage="1" showErrorMessage="1" error="リストから選択してください" sqref="S360" xr:uid="{BAFBD9CB-089E-41EA-9494-9FD8F59F1A40}">
      <formula1>"県内,県外,　"</formula1>
    </dataValidation>
    <dataValidation type="date" imeMode="halfAlpha" allowBlank="1" showInputMessage="1" showErrorMessage="1" error="有効な日付を入力してください" sqref="T360:U360" xr:uid="{457D6462-963F-4AE9-B859-C39A6EAF5EEE}">
      <formula1>92</formula1>
      <formula2>73415</formula2>
    </dataValidation>
    <dataValidation type="date" imeMode="halfAlpha" allowBlank="1" showInputMessage="1" showErrorMessage="1" error="有効な日付を入力してください" sqref="V360:Y360" xr:uid="{0E0AA6CE-2A50-4625-A21E-81F52AF66827}">
      <formula1>92</formula1>
      <formula2>73415</formula2>
    </dataValidation>
    <dataValidation type="list" imeMode="halfAlpha" allowBlank="1" showInputMessage="1" showErrorMessage="1" error="リストから選択してください" sqref="D361:G361" xr:uid="{2868D33B-C9EA-4895-A066-6D7E6FB6DA8B}">
      <formula1>業種</formula1>
    </dataValidation>
    <dataValidation type="whole" imeMode="halfAlpha" allowBlank="1" showInputMessage="1" showErrorMessage="1" error="有効な数字を入力してください。10兆円以上になる場合は、9,999,999,999と入力してください" sqref="Q361:R361" xr:uid="{A0F192F8-76F5-4A40-9DCC-56EB42D41B6B}">
      <formula1>-9999999999</formula1>
      <formula2>9999999999</formula2>
    </dataValidation>
    <dataValidation type="list" imeMode="halfAlpha" allowBlank="1" showInputMessage="1" showErrorMessage="1" error="リストから選択してください" sqref="S361" xr:uid="{78F8AB88-58EE-47CE-869B-23622272DF66}">
      <formula1>"県内,県外,　"</formula1>
    </dataValidation>
    <dataValidation type="date" imeMode="halfAlpha" allowBlank="1" showInputMessage="1" showErrorMessage="1" error="有効な日付を入力してください" sqref="T361:U361" xr:uid="{489A8DBE-7790-4083-AFF0-D1C21A988C5D}">
      <formula1>92</formula1>
      <formula2>73415</formula2>
    </dataValidation>
    <dataValidation type="date" imeMode="halfAlpha" allowBlank="1" showInputMessage="1" showErrorMessage="1" error="有効な日付を入力してください" sqref="V361:Y361" xr:uid="{EEAD3F06-7966-47F6-813F-08EAE8F6121E}">
      <formula1>92</formula1>
      <formula2>73415</formula2>
    </dataValidation>
    <dataValidation type="list" imeMode="halfAlpha" allowBlank="1" showInputMessage="1" showErrorMessage="1" error="リストから選択してください" sqref="D362:G362" xr:uid="{03DC3F3A-CFE0-4C00-BBFB-1E44944476A3}">
      <formula1>業種</formula1>
    </dataValidation>
    <dataValidation type="whole" imeMode="halfAlpha" allowBlank="1" showInputMessage="1" showErrorMessage="1" error="有効な数字を入力してください。10兆円以上になる場合は、9,999,999,999と入力してください" sqref="Q362:R362" xr:uid="{5AFBE610-C74D-4FE0-A29E-A674B541C396}">
      <formula1>-9999999999</formula1>
      <formula2>9999999999</formula2>
    </dataValidation>
    <dataValidation type="list" imeMode="halfAlpha" allowBlank="1" showInputMessage="1" showErrorMessage="1" error="リストから選択してください" sqref="S362" xr:uid="{CCD111D9-FA22-4569-A0AD-CF7858E71354}">
      <formula1>"県内,県外,　"</formula1>
    </dataValidation>
    <dataValidation type="date" imeMode="halfAlpha" allowBlank="1" showInputMessage="1" showErrorMessage="1" error="有効な日付を入力してください" sqref="T362:U362" xr:uid="{A476C03A-FA39-4949-8783-F8308B14B851}">
      <formula1>92</formula1>
      <formula2>73415</formula2>
    </dataValidation>
    <dataValidation type="date" imeMode="halfAlpha" allowBlank="1" showInputMessage="1" showErrorMessage="1" error="有効な日付を入力してください" sqref="V362:Y362" xr:uid="{454BFA8F-7262-442F-8B4C-75A2C47E4E9A}">
      <formula1>92</formula1>
      <formula2>73415</formula2>
    </dataValidation>
    <dataValidation type="list" imeMode="halfAlpha" allowBlank="1" showInputMessage="1" showErrorMessage="1" error="リストから選択してください" sqref="D363:G363" xr:uid="{9AEAE4E2-7A4F-4902-BB32-FF084849A6A6}">
      <formula1>業種</formula1>
    </dataValidation>
    <dataValidation type="whole" imeMode="halfAlpha" allowBlank="1" showInputMessage="1" showErrorMessage="1" error="有効な数字を入力してください。10兆円以上になる場合は、9,999,999,999と入力してください" sqref="Q363:R363" xr:uid="{955A3789-8AE5-4C82-B0E9-9DC2B84BCF58}">
      <formula1>-9999999999</formula1>
      <formula2>9999999999</formula2>
    </dataValidation>
    <dataValidation type="list" imeMode="halfAlpha" allowBlank="1" showInputMessage="1" showErrorMessage="1" error="リストから選択してください" sqref="S363" xr:uid="{04B260AC-5FA8-4D65-BDD1-A4947C09B13F}">
      <formula1>"県内,県外,　"</formula1>
    </dataValidation>
    <dataValidation type="date" imeMode="halfAlpha" allowBlank="1" showInputMessage="1" showErrorMessage="1" error="有効な日付を入力してください" sqref="T363:U363" xr:uid="{3C6B7AF9-493F-48FD-BD3A-D2CF62965B47}">
      <formula1>92</formula1>
      <formula2>73415</formula2>
    </dataValidation>
    <dataValidation type="date" imeMode="halfAlpha" allowBlank="1" showInputMessage="1" showErrorMessage="1" error="有効な日付を入力してください" sqref="V363:Y363" xr:uid="{345E44CA-275C-4186-AF6B-D86DD99C3368}">
      <formula1>92</formula1>
      <formula2>73415</formula2>
    </dataValidation>
    <dataValidation type="list" imeMode="halfAlpha" allowBlank="1" showInputMessage="1" showErrorMessage="1" error="リストから選択してください" sqref="D364:G364" xr:uid="{E9677460-B469-48B6-BECC-9C3D6A6B3F11}">
      <formula1>業種</formula1>
    </dataValidation>
    <dataValidation type="whole" imeMode="halfAlpha" allowBlank="1" showInputMessage="1" showErrorMessage="1" error="有効な数字を入力してください。10兆円以上になる場合は、9,999,999,999と入力してください" sqref="Q364:R364" xr:uid="{608E5D2E-6696-4197-AB9E-6017A5AF7C15}">
      <formula1>-9999999999</formula1>
      <formula2>9999999999</formula2>
    </dataValidation>
    <dataValidation type="list" imeMode="halfAlpha" allowBlank="1" showInputMessage="1" showErrorMessage="1" error="リストから選択してください" sqref="S364" xr:uid="{AD786E06-2C0B-4EC5-8362-7BD241B76063}">
      <formula1>"県内,県外,　"</formula1>
    </dataValidation>
    <dataValidation type="date" imeMode="halfAlpha" allowBlank="1" showInputMessage="1" showErrorMessage="1" error="有効な日付を入力してください" sqref="T364:U364" xr:uid="{6885AF7F-C325-4686-B7C6-CFBE8889C839}">
      <formula1>92</formula1>
      <formula2>73415</formula2>
    </dataValidation>
    <dataValidation type="date" imeMode="halfAlpha" allowBlank="1" showInputMessage="1" showErrorMessage="1" error="有効な日付を入力してください" sqref="V364:Y364" xr:uid="{24174297-E8AA-44A6-AEB5-80E941AE7717}">
      <formula1>92</formula1>
      <formula2>73415</formula2>
    </dataValidation>
    <dataValidation type="list" imeMode="halfAlpha" allowBlank="1" showInputMessage="1" showErrorMessage="1" error="リストから選択してください" sqref="D365:G365" xr:uid="{D1022EFB-BC46-4C33-9D06-02C7F04C5436}">
      <formula1>業種</formula1>
    </dataValidation>
    <dataValidation type="whole" imeMode="halfAlpha" allowBlank="1" showInputMessage="1" showErrorMessage="1" error="有効な数字を入力してください。10兆円以上になる場合は、9,999,999,999と入力してください" sqref="Q365:R365" xr:uid="{54D01C5A-5F8F-42C0-ABEF-1FE75A2BAEDD}">
      <formula1>-9999999999</formula1>
      <formula2>9999999999</formula2>
    </dataValidation>
    <dataValidation type="list" imeMode="halfAlpha" allowBlank="1" showInputMessage="1" showErrorMessage="1" error="リストから選択してください" sqref="S365" xr:uid="{C21A8409-3DC0-4E38-8A17-695BE8D61CE1}">
      <formula1>"県内,県外,　"</formula1>
    </dataValidation>
    <dataValidation type="date" imeMode="halfAlpha" allowBlank="1" showInputMessage="1" showErrorMessage="1" error="有効な日付を入力してください" sqref="T365:U365" xr:uid="{0DC77E60-1D31-43E4-AC5C-95D62790633C}">
      <formula1>92</formula1>
      <formula2>73415</formula2>
    </dataValidation>
    <dataValidation type="date" imeMode="halfAlpha" allowBlank="1" showInputMessage="1" showErrorMessage="1" error="有効な日付を入力してください" sqref="V365:Y365" xr:uid="{4F2F28FC-FAFD-4BA3-95D1-3FED370ACB4C}">
      <formula1>92</formula1>
      <formula2>73415</formula2>
    </dataValidation>
    <dataValidation type="list" imeMode="halfAlpha" allowBlank="1" showInputMessage="1" showErrorMessage="1" error="リストから選択してください" sqref="D366:G366" xr:uid="{3FE83DEB-B475-41EE-B292-492888C36F0D}">
      <formula1>業種</formula1>
    </dataValidation>
    <dataValidation type="whole" imeMode="halfAlpha" allowBlank="1" showInputMessage="1" showErrorMessage="1" error="有効な数字を入力してください。10兆円以上になる場合は、9,999,999,999と入力してください" sqref="Q366:R366" xr:uid="{5D1FF979-08DA-42BF-91BF-30041BFA0B06}">
      <formula1>-9999999999</formula1>
      <formula2>9999999999</formula2>
    </dataValidation>
    <dataValidation type="list" imeMode="halfAlpha" allowBlank="1" showInputMessage="1" showErrorMessage="1" error="リストから選択してください" sqref="S366" xr:uid="{3D0AEAFD-2BC4-4692-AB5E-F851F21AB6B5}">
      <formula1>"県内,県外,　"</formula1>
    </dataValidation>
    <dataValidation type="date" imeMode="halfAlpha" allowBlank="1" showInputMessage="1" showErrorMessage="1" error="有効な日付を入力してください" sqref="T366:U366" xr:uid="{902B1381-D8EB-4434-B1AC-A412C1E456B2}">
      <formula1>92</formula1>
      <formula2>73415</formula2>
    </dataValidation>
    <dataValidation type="date" imeMode="halfAlpha" allowBlank="1" showInputMessage="1" showErrorMessage="1" error="有効な日付を入力してください" sqref="V366:Y366" xr:uid="{3D87ACE1-A8F3-4D9E-AD18-C8535F0EA5AC}">
      <formula1>92</formula1>
      <formula2>73415</formula2>
    </dataValidation>
    <dataValidation type="list" imeMode="halfAlpha" allowBlank="1" showInputMessage="1" showErrorMessage="1" error="リストから選択してください" sqref="D367:G367" xr:uid="{CF55D041-9E77-486D-AF7B-B8E9E4DDEA8B}">
      <formula1>業種</formula1>
    </dataValidation>
    <dataValidation type="whole" imeMode="halfAlpha" allowBlank="1" showInputMessage="1" showErrorMessage="1" error="有効な数字を入力してください。10兆円以上になる場合は、9,999,999,999と入力してください" sqref="Q367:R367" xr:uid="{618B98B8-657B-43D4-9FDD-A597D45B472A}">
      <formula1>-9999999999</formula1>
      <formula2>9999999999</formula2>
    </dataValidation>
    <dataValidation type="list" imeMode="halfAlpha" allowBlank="1" showInputMessage="1" showErrorMessage="1" error="リストから選択してください" sqref="S367" xr:uid="{BE1C9682-69A0-41E1-887A-E60B5C5F6D84}">
      <formula1>"県内,県外,　"</formula1>
    </dataValidation>
    <dataValidation type="date" imeMode="halfAlpha" allowBlank="1" showInputMessage="1" showErrorMessage="1" error="有効な日付を入力してください" sqref="T367:U367" xr:uid="{D15CA470-53C3-4BBD-9FF3-4BA4E5DD392C}">
      <formula1>92</formula1>
      <formula2>73415</formula2>
    </dataValidation>
    <dataValidation type="date" imeMode="halfAlpha" allowBlank="1" showInputMessage="1" showErrorMessage="1" error="有効な日付を入力してください" sqref="V367:Y367" xr:uid="{E3A17542-AD9A-4300-A33F-CE2D893F7B0A}">
      <formula1>92</formula1>
      <formula2>73415</formula2>
    </dataValidation>
    <dataValidation type="list" imeMode="halfAlpha" allowBlank="1" showInputMessage="1" showErrorMessage="1" error="リストから選択してください" sqref="D368:G368" xr:uid="{854E1750-8397-4B77-9164-2E852BE24D25}">
      <formula1>業種</formula1>
    </dataValidation>
    <dataValidation type="whole" imeMode="halfAlpha" allowBlank="1" showInputMessage="1" showErrorMessage="1" error="有効な数字を入力してください。10兆円以上になる場合は、9,999,999,999と入力してください" sqref="Q368:R368" xr:uid="{7B7A35EC-20B2-46F3-AA36-10EA150FF12D}">
      <formula1>-9999999999</formula1>
      <formula2>9999999999</formula2>
    </dataValidation>
    <dataValidation type="list" imeMode="halfAlpha" allowBlank="1" showInputMessage="1" showErrorMessage="1" error="リストから選択してください" sqref="S368" xr:uid="{860B04C0-A779-4FC1-9B67-15A7D33B9E24}">
      <formula1>"県内,県外,　"</formula1>
    </dataValidation>
    <dataValidation type="date" imeMode="halfAlpha" allowBlank="1" showInputMessage="1" showErrorMessage="1" error="有効な日付を入力してください" sqref="T368:U368" xr:uid="{819A1FA0-6D59-41C2-AA25-F1D3A8E99B3E}">
      <formula1>92</formula1>
      <formula2>73415</formula2>
    </dataValidation>
    <dataValidation type="date" imeMode="halfAlpha" allowBlank="1" showInputMessage="1" showErrorMessage="1" error="有効な日付を入力してください" sqref="V368:Y368" xr:uid="{EF2A8282-5688-412E-BF1A-CDFF6F52BA44}">
      <formula1>92</formula1>
      <formula2>73415</formula2>
    </dataValidation>
    <dataValidation type="list" imeMode="halfAlpha" allowBlank="1" showInputMessage="1" showErrorMessage="1" error="リストから選択してください" sqref="D369:G369" xr:uid="{AA9880B3-5946-480A-901B-880442AD4721}">
      <formula1>業種</formula1>
    </dataValidation>
    <dataValidation type="whole" imeMode="halfAlpha" allowBlank="1" showInputMessage="1" showErrorMessage="1" error="有効な数字を入力してください。10兆円以上になる場合は、9,999,999,999と入力してください" sqref="Q369:R369" xr:uid="{CFB15B33-151E-499A-9E25-FACCD40350AE}">
      <formula1>-9999999999</formula1>
      <formula2>9999999999</formula2>
    </dataValidation>
    <dataValidation type="list" imeMode="halfAlpha" allowBlank="1" showInputMessage="1" showErrorMessage="1" error="リストから選択してください" sqref="S369" xr:uid="{86ACEEB1-AB7E-48B6-B6D8-0D7717AC7F6C}">
      <formula1>"県内,県外,　"</formula1>
    </dataValidation>
    <dataValidation type="date" imeMode="halfAlpha" allowBlank="1" showInputMessage="1" showErrorMessage="1" error="有効な日付を入力してください" sqref="T369:U369" xr:uid="{55D676A2-8644-4942-BD94-7FEFBF0BC8B6}">
      <formula1>92</formula1>
      <formula2>73415</formula2>
    </dataValidation>
    <dataValidation type="date" imeMode="halfAlpha" allowBlank="1" showInputMessage="1" showErrorMessage="1" error="有効な日付を入力してください" sqref="V369:Y369" xr:uid="{F71BB425-A73E-4EC7-AB99-92F916AE635C}">
      <formula1>92</formula1>
      <formula2>73415</formula2>
    </dataValidation>
    <dataValidation type="list" imeMode="halfAlpha" allowBlank="1" showInputMessage="1" showErrorMessage="1" error="リストから選択してください" sqref="D370:G370" xr:uid="{841492F2-64F1-4EFE-A24C-3D8CC223F990}">
      <formula1>業種</formula1>
    </dataValidation>
    <dataValidation type="whole" imeMode="halfAlpha" allowBlank="1" showInputMessage="1" showErrorMessage="1" error="有効な数字を入力してください。10兆円以上になる場合は、9,999,999,999と入力してください" sqref="Q370:R370" xr:uid="{A4BC9913-6D50-4C9C-B27B-6BC8B2C1CC32}">
      <formula1>-9999999999</formula1>
      <formula2>9999999999</formula2>
    </dataValidation>
    <dataValidation type="list" imeMode="halfAlpha" allowBlank="1" showInputMessage="1" showErrorMessage="1" error="リストから選択してください" sqref="S370" xr:uid="{FFAF279C-D794-4B7F-A405-5BEFA288225B}">
      <formula1>"県内,県外,　"</formula1>
    </dataValidation>
    <dataValidation type="date" imeMode="halfAlpha" allowBlank="1" showInputMessage="1" showErrorMessage="1" error="有効な日付を入力してください" sqref="T370:U370" xr:uid="{58D30A64-B481-4124-A07F-491A106701DF}">
      <formula1>92</formula1>
      <formula2>73415</formula2>
    </dataValidation>
    <dataValidation type="date" imeMode="halfAlpha" allowBlank="1" showInputMessage="1" showErrorMessage="1" error="有効な日付を入力してください" sqref="V370:Y370" xr:uid="{DDF066F6-9821-4665-876D-B6B68A894176}">
      <formula1>92</formula1>
      <formula2>73415</formula2>
    </dataValidation>
    <dataValidation type="list" imeMode="halfAlpha" allowBlank="1" showInputMessage="1" showErrorMessage="1" error="リストから選択してください" sqref="D371:G371" xr:uid="{C714CA69-B57D-4608-BFD6-0BDAC6B9F788}">
      <formula1>業種</formula1>
    </dataValidation>
    <dataValidation type="whole" imeMode="halfAlpha" allowBlank="1" showInputMessage="1" showErrorMessage="1" error="有効な数字を入力してください。10兆円以上になる場合は、9,999,999,999と入力してください" sqref="Q371:R371" xr:uid="{46EE3CA4-0431-4DF5-9FDD-2B78CEFA87F9}">
      <formula1>-9999999999</formula1>
      <formula2>9999999999</formula2>
    </dataValidation>
    <dataValidation type="list" imeMode="halfAlpha" allowBlank="1" showInputMessage="1" showErrorMessage="1" error="リストから選択してください" sqref="S371" xr:uid="{9289F666-12F7-4BF2-B3A6-63C6C5B4489B}">
      <formula1>"県内,県外,　"</formula1>
    </dataValidation>
    <dataValidation type="date" imeMode="halfAlpha" allowBlank="1" showInputMessage="1" showErrorMessage="1" error="有効な日付を入力してください" sqref="T371:U371" xr:uid="{A481F0D3-4BB7-4E20-8BE1-17E061848A55}">
      <formula1>92</formula1>
      <formula2>73415</formula2>
    </dataValidation>
    <dataValidation type="date" imeMode="halfAlpha" allowBlank="1" showInputMessage="1" showErrorMessage="1" error="有効な日付を入力してください" sqref="V371:Y371" xr:uid="{CD323711-2706-44EE-B4D8-6244EFD92891}">
      <formula1>92</formula1>
      <formula2>73415</formula2>
    </dataValidation>
  </dataValidations>
  <pageMargins left="0.19685039370078741" right="0.19685039370078741" top="0.39370078740157483" bottom="0.19685039370078741" header="0.19685039370078741"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60"/>
  <sheetViews>
    <sheetView zoomScaleNormal="100" workbookViewId="0"/>
  </sheetViews>
  <sheetFormatPr defaultColWidth="9" defaultRowHeight="13.5" x14ac:dyDescent="0.15"/>
  <cols>
    <col min="1" max="16384" width="9" style="165"/>
  </cols>
  <sheetData>
    <row r="1" spans="1:1" x14ac:dyDescent="0.15">
      <c r="A1" s="165"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65" t="str">
        <f>"@神奈川県@和歌山県@鹿児島県@"</f>
        <v>@神奈川県@和歌山県@鹿児島県@</v>
      </c>
    </row>
    <row r="3" spans="1:1" x14ac:dyDescent="0.15">
      <c r="A3" s="165" t="s">
        <v>84</v>
      </c>
    </row>
    <row r="4" spans="1:1" x14ac:dyDescent="0.15">
      <c r="A4" s="165" t="s">
        <v>85</v>
      </c>
    </row>
    <row r="7" spans="1:1" x14ac:dyDescent="0.15">
      <c r="A7" s="165" t="s">
        <v>307</v>
      </c>
    </row>
    <row r="8" spans="1:1" x14ac:dyDescent="0.15">
      <c r="A8" s="165" t="s">
        <v>308</v>
      </c>
    </row>
    <row r="9" spans="1:1" x14ac:dyDescent="0.15">
      <c r="A9" s="165" t="s">
        <v>309</v>
      </c>
    </row>
    <row r="10" spans="1:1" x14ac:dyDescent="0.15">
      <c r="A10" s="165" t="s">
        <v>310</v>
      </c>
    </row>
    <row r="11" spans="1:1" x14ac:dyDescent="0.15">
      <c r="A11" s="165" t="s">
        <v>311</v>
      </c>
    </row>
    <row r="12" spans="1:1" x14ac:dyDescent="0.15">
      <c r="A12" s="165" t="s">
        <v>312</v>
      </c>
    </row>
    <row r="13" spans="1:1" x14ac:dyDescent="0.15">
      <c r="A13" s="165" t="s">
        <v>313</v>
      </c>
    </row>
    <row r="14" spans="1:1" x14ac:dyDescent="0.15">
      <c r="A14" s="165" t="s">
        <v>314</v>
      </c>
    </row>
    <row r="15" spans="1:1" x14ac:dyDescent="0.15">
      <c r="A15" s="165" t="s">
        <v>315</v>
      </c>
    </row>
    <row r="16" spans="1:1" x14ac:dyDescent="0.15">
      <c r="A16" s="165" t="s">
        <v>316</v>
      </c>
    </row>
    <row r="17" spans="1:1" x14ac:dyDescent="0.15">
      <c r="A17" s="165" t="s">
        <v>317</v>
      </c>
    </row>
    <row r="18" spans="1:1" x14ac:dyDescent="0.15">
      <c r="A18" s="165" t="s">
        <v>318</v>
      </c>
    </row>
    <row r="19" spans="1:1" x14ac:dyDescent="0.15">
      <c r="A19" s="165" t="s">
        <v>319</v>
      </c>
    </row>
    <row r="20" spans="1:1" x14ac:dyDescent="0.15">
      <c r="A20" s="165" t="s">
        <v>320</v>
      </c>
    </row>
    <row r="21" spans="1:1" x14ac:dyDescent="0.15">
      <c r="A21" s="165" t="s">
        <v>321</v>
      </c>
    </row>
    <row r="22" spans="1:1" x14ac:dyDescent="0.15">
      <c r="A22" s="165" t="s">
        <v>322</v>
      </c>
    </row>
    <row r="23" spans="1:1" x14ac:dyDescent="0.15">
      <c r="A23" s="165" t="s">
        <v>323</v>
      </c>
    </row>
    <row r="24" spans="1:1" x14ac:dyDescent="0.15">
      <c r="A24" s="165" t="s">
        <v>324</v>
      </c>
    </row>
    <row r="25" spans="1:1" x14ac:dyDescent="0.15">
      <c r="A25" s="165" t="s">
        <v>325</v>
      </c>
    </row>
    <row r="26" spans="1:1" x14ac:dyDescent="0.15">
      <c r="A26" s="165" t="s">
        <v>326</v>
      </c>
    </row>
    <row r="27" spans="1:1" x14ac:dyDescent="0.15">
      <c r="A27" s="165" t="s">
        <v>327</v>
      </c>
    </row>
    <row r="28" spans="1:1" x14ac:dyDescent="0.15">
      <c r="A28" s="165" t="s">
        <v>328</v>
      </c>
    </row>
    <row r="29" spans="1:1" x14ac:dyDescent="0.15">
      <c r="A29" s="165" t="s">
        <v>329</v>
      </c>
    </row>
    <row r="30" spans="1:1" x14ac:dyDescent="0.15">
      <c r="A30" s="165" t="s">
        <v>330</v>
      </c>
    </row>
    <row r="31" spans="1:1" x14ac:dyDescent="0.15">
      <c r="A31" s="165" t="s">
        <v>331</v>
      </c>
    </row>
    <row r="32" spans="1:1" x14ac:dyDescent="0.15">
      <c r="A32" s="165" t="s">
        <v>332</v>
      </c>
    </row>
    <row r="33" spans="1:1" x14ac:dyDescent="0.15">
      <c r="A33" s="165" t="s">
        <v>333</v>
      </c>
    </row>
    <row r="34" spans="1:1" x14ac:dyDescent="0.15">
      <c r="A34" s="165" t="s">
        <v>334</v>
      </c>
    </row>
    <row r="35" spans="1:1" x14ac:dyDescent="0.15">
      <c r="A35" s="165" t="s">
        <v>335</v>
      </c>
    </row>
    <row r="36" spans="1:1" x14ac:dyDescent="0.15">
      <c r="A36" s="165" t="s">
        <v>336</v>
      </c>
    </row>
    <row r="37" spans="1:1" x14ac:dyDescent="0.15">
      <c r="A37" s="165" t="s">
        <v>337</v>
      </c>
    </row>
    <row r="38" spans="1:1" x14ac:dyDescent="0.15">
      <c r="A38" s="165" t="s">
        <v>338</v>
      </c>
    </row>
    <row r="39" spans="1:1" x14ac:dyDescent="0.15">
      <c r="A39" s="165" t="s">
        <v>339</v>
      </c>
    </row>
    <row r="40" spans="1:1" x14ac:dyDescent="0.15">
      <c r="A40" s="165" t="s">
        <v>340</v>
      </c>
    </row>
    <row r="41" spans="1:1" x14ac:dyDescent="0.15">
      <c r="A41" s="165" t="s">
        <v>341</v>
      </c>
    </row>
    <row r="42" spans="1:1" x14ac:dyDescent="0.15">
      <c r="A42" s="165" t="s">
        <v>342</v>
      </c>
    </row>
    <row r="43" spans="1:1" x14ac:dyDescent="0.15">
      <c r="A43" s="165" t="s">
        <v>343</v>
      </c>
    </row>
    <row r="44" spans="1:1" x14ac:dyDescent="0.15">
      <c r="A44" s="165" t="s">
        <v>344</v>
      </c>
    </row>
    <row r="45" spans="1:1" x14ac:dyDescent="0.15">
      <c r="A45" s="165" t="s">
        <v>345</v>
      </c>
    </row>
    <row r="46" spans="1:1" x14ac:dyDescent="0.15">
      <c r="A46" s="165" t="s">
        <v>346</v>
      </c>
    </row>
    <row r="47" spans="1:1" x14ac:dyDescent="0.15">
      <c r="A47" s="165" t="s">
        <v>347</v>
      </c>
    </row>
    <row r="48" spans="1:1" x14ac:dyDescent="0.15">
      <c r="A48" s="165" t="s">
        <v>348</v>
      </c>
    </row>
    <row r="49" spans="1:1" x14ac:dyDescent="0.15">
      <c r="A49" s="165" t="s">
        <v>349</v>
      </c>
    </row>
    <row r="50" spans="1:1" x14ac:dyDescent="0.15">
      <c r="A50" s="165" t="s">
        <v>350</v>
      </c>
    </row>
    <row r="51" spans="1:1" x14ac:dyDescent="0.15">
      <c r="A51" s="165" t="s">
        <v>351</v>
      </c>
    </row>
    <row r="52" spans="1:1" x14ac:dyDescent="0.15">
      <c r="A52" s="165" t="s">
        <v>352</v>
      </c>
    </row>
    <row r="53" spans="1:1" x14ac:dyDescent="0.15">
      <c r="A53" s="165" t="s">
        <v>353</v>
      </c>
    </row>
    <row r="54" spans="1:1" x14ac:dyDescent="0.15">
      <c r="A54" s="165" t="s">
        <v>354</v>
      </c>
    </row>
    <row r="55" spans="1:1" x14ac:dyDescent="0.15">
      <c r="A55" s="165" t="s">
        <v>355</v>
      </c>
    </row>
    <row r="56" spans="1:1" x14ac:dyDescent="0.15">
      <c r="A56" s="165" t="s">
        <v>389</v>
      </c>
    </row>
    <row r="57" spans="1:1" x14ac:dyDescent="0.15">
      <c r="A57" s="165" t="s">
        <v>356</v>
      </c>
    </row>
    <row r="58" spans="1:1" x14ac:dyDescent="0.15">
      <c r="A58" s="165" t="s">
        <v>357</v>
      </c>
    </row>
    <row r="59" spans="1:1" x14ac:dyDescent="0.15">
      <c r="A59" s="165" t="s">
        <v>358</v>
      </c>
    </row>
    <row r="60" spans="1:1" x14ac:dyDescent="0.15">
      <c r="A60" s="165" t="s">
        <v>391</v>
      </c>
    </row>
  </sheetData>
  <sheetProtection algorithmName="SHA-512" hashValue="rcaBEu8IB6iifD/qstMNgQoAPKinCf21RtHK+ycLxV8XHDqgfNJ4GefAWHXddR2WC04xETjJT8NgPAYIEa9JTw==" saltValue="yFjfEG8J8ubNpi6+er2ZDA==" spinCount="100000" sheet="1" objects="1" scenarios="1"/>
  <phoneticPr fontId="5"/>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