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A7CFCAF8-5689-4DF8-B522-6AD50C79696C}" xr6:coauthVersionLast="47" xr6:coauthVersionMax="47" xr10:uidLastSave="{00000000-0000-0000-0000-000000000000}"/>
  <workbookProtection workbookAlgorithmName="SHA-512" workbookHashValue="3BSS5G0wRFtTFyhBGzbASRd+s20K3Z+vevXVfnpItgjnfgUk2J0UehLAIudYXSV8VMcpwUK1EVdPbg8Mp1Fybg==" workbookSaltValue="qXJifglSt1os4QFhFYHzsg==" workbookSpinCount="100000" lockStructure="1"/>
  <bookViews>
    <workbookView xWindow="1950" yWindow="1950" windowWidth="19680" windowHeight="1395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入力シート!$A$213</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2" i="7" l="1"/>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08" i="7"/>
  <c r="A206" i="7"/>
  <c r="A204" i="7"/>
  <c r="A178"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207" i="7" l="1"/>
  <c r="J183" i="7" l="1"/>
  <c r="D114" i="7" l="1"/>
  <c r="D116" i="7" s="1"/>
  <c r="D118" i="7" s="1"/>
  <c r="D120" i="7" s="1"/>
  <c r="D122" i="7" s="1"/>
  <c r="D124" i="7" s="1"/>
  <c r="D126" i="7" s="1"/>
  <c r="J209" i="7" l="1"/>
  <c r="A2" i="8" l="1"/>
  <c r="A1" i="8"/>
</calcChain>
</file>

<file path=xl/sharedStrings.xml><?xml version="1.0" encoding="utf-8"?>
<sst xmlns="http://schemas.openxmlformats.org/spreadsheetml/2006/main" count="327" uniqueCount="280">
  <si>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</si>
  <si>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</si>
  <si>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</si>
  <si>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</si>
  <si>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</si>
  <si>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</si>
  <si>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</si>
  <si>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</si>
  <si>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</si>
  <si>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</si>
  <si>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</si>
  <si>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</si>
  <si>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</si>
  <si>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</si>
  <si>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</si>
  <si>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</si>
  <si>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</si>
  <si>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</si>
  <si>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</si>
  <si>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</si>
  <si>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</si>
  <si>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</si>
  <si>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</si>
  <si>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</si>
  <si>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</si>
  <si>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</si>
  <si>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</si>
  <si>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</si>
  <si>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</si>
  <si>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</si>
  <si>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</si>
  <si>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</si>
  <si>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</si>
  <si>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</si>
  <si>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</si>
  <si>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</si>
  <si>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</si>
  <si>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</si>
  <si>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</si>
  <si>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</si>
  <si>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</si>
  <si>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</si>
  <si>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</si>
  <si>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</si>
  <si>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</si>
  <si>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</si>
  <si>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</si>
  <si>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</si>
  <si>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</si>
  <si>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</si>
  <si>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</si>
  <si>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</si>
  <si>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</si>
  <si>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</si>
  <si>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</si>
  <si>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</si>
  <si>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</si>
  <si>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</si>
  <si>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</si>
  <si>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</si>
  <si>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</si>
  <si>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</si>
  <si>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</si>
  <si>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</si>
  <si>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</si>
  <si>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</si>
  <si>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</si>
  <si>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</si>
  <si>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</si>
  <si>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</si>
  <si>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</si>
  <si>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</si>
  <si>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</si>
  <si>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</si>
  <si>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</si>
  <si>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</si>
  <si>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</si>
  <si>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</si>
  <si>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</si>
  <si>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</si>
  <si>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</si>
  <si>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</si>
  <si>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</si>
  <si>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</si>
  <si>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</si>
  <si>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</si>
  <si>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</si>
  <si>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</si>
  <si>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</si>
  <si>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</si>
  <si>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</si>
  <si>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</si>
  <si>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</si>
  <si>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</si>
  <si>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</si>
  <si>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</si>
  <si>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</si>
  <si>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</si>
  <si>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</si>
  <si>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</si>
  <si>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</si>
  <si>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</si>
  <si>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</si>
  <si>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</si>
  <si>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</si>
  <si>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</si>
  <si>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</si>
  <si>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</si>
  <si>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</si>
  <si>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</si>
  <si>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</si>
  <si>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</si>
  <si>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</si>
  <si>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</si>
  <si>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</si>
  <si>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</si>
  <si>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</si>
  <si>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建築一式工事</t>
  </si>
  <si>
    <t>大工工事</t>
  </si>
  <si>
    <t>とび・土工・コンクリート工事</t>
  </si>
  <si>
    <t>石工事</t>
  </si>
  <si>
    <t>屋根工事</t>
  </si>
  <si>
    <t>電気工事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</si>
  <si>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</si>
  <si>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</si>
  <si>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</si>
  <si>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</si>
  <si>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</si>
  <si>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</si>
  <si>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</si>
  <si>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</si>
  <si>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</si>
  <si>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</si>
  <si>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</si>
  <si>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</si>
  <si>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</si>
  <si>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</si>
  <si>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</si>
  <si>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</si>
  <si>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</si>
  <si>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</si>
  <si>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</si>
  <si>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</si>
  <si>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</si>
  <si>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</si>
  <si>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</si>
  <si>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</si>
  <si>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</si>
  <si>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</si>
  <si>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</si>
  <si>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</si>
  <si>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</si>
  <si>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</si>
  <si>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</si>
  <si>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</si>
  <si>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</si>
  <si>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</si>
  <si>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</si>
  <si>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その他</t>
    <rPh sb="2" eb="3">
      <t>タ</t>
    </rPh>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</si>
  <si>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</si>
  <si>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</si>
  <si>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</si>
  <si>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</si>
  <si>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</si>
  <si>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</si>
  <si>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</si>
  <si>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</si>
  <si>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</si>
  <si>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</si>
  <si>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</si>
  <si>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</si>
  <si>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</si>
  <si>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</si>
  <si>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</si>
  <si>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</si>
  <si>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</si>
  <si>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</si>
  <si>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</si>
  <si>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</si>
  <si>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令和7・8年度において、高岡市で行われる建設工事に係る入札に参加する資格の審査を申請します。</t>
    <rPh sb="12" eb="14">
      <t>タカオカ</t>
    </rPh>
    <rPh sb="14" eb="15">
      <t>シ</t>
    </rPh>
    <rPh sb="20" eb="24">
      <t>ケンセツコウジ</t>
    </rPh>
    <rPh sb="27" eb="29">
      <t>ニュウサツ</t>
    </rPh>
    <rPh sb="30" eb="32">
      <t>サンカ</t>
    </rPh>
    <rPh sb="34" eb="36">
      <t>シカク</t>
    </rPh>
    <rPh sb="37" eb="39">
      <t>シンサ</t>
    </rPh>
    <rPh sb="40" eb="42">
      <t>シンセイ</t>
    </rPh>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</si>
  <si>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</si>
  <si>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</si>
  <si>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左官工事</t>
    <phoneticPr fontId="4"/>
  </si>
  <si>
    <t>土木一式工事</t>
    <phoneticPr fontId="4"/>
  </si>
  <si>
    <t>管工事</t>
    <phoneticPr fontId="4"/>
  </si>
  <si>
    <t>下水道管渠</t>
    <phoneticPr fontId="4"/>
  </si>
  <si>
    <t>下水道管更生</t>
    <phoneticPr fontId="4"/>
  </si>
  <si>
    <t>下水道管渠推進</t>
    <phoneticPr fontId="4"/>
  </si>
  <si>
    <t>水道管</t>
    <phoneticPr fontId="4"/>
  </si>
  <si>
    <t>高岡市（建設・コンサル）の電子入札システムに利用者登録されていない方、および暗証番号を変更される方のみ入力してください。</t>
    <phoneticPr fontId="4"/>
  </si>
  <si>
    <t>高岡市（建設・コンサル）の暗証番号届</t>
    <phoneticPr fontId="5"/>
  </si>
  <si>
    <t>下水道工事、水道管工事の希望</t>
    <rPh sb="0" eb="3">
      <t>ゲスイドウ</t>
    </rPh>
    <rPh sb="3" eb="5">
      <t>コウジ</t>
    </rPh>
    <rPh sb="6" eb="9">
      <t>スイドウカン</t>
    </rPh>
    <rPh sb="9" eb="11">
      <t>コウジ</t>
    </rPh>
    <rPh sb="12" eb="14">
      <t>キボウ</t>
    </rPh>
    <phoneticPr fontId="5"/>
  </si>
  <si>
    <t>千円</t>
    <rPh sb="0" eb="2">
      <t>センエン</t>
    </rPh>
    <phoneticPr fontId="4"/>
  </si>
  <si>
    <t>自己資本額（単独）</t>
    <rPh sb="0" eb="2">
      <t>ジコ</t>
    </rPh>
    <rPh sb="2" eb="4">
      <t>シホン</t>
    </rPh>
    <rPh sb="4" eb="5">
      <t>ガク</t>
    </rPh>
    <rPh sb="6" eb="8">
      <t>タンドク</t>
    </rPh>
    <phoneticPr fontId="4"/>
  </si>
  <si>
    <t>特定関係（資本関係又は人的関係）の有無</t>
    <rPh sb="0" eb="2">
      <t>トクテイ</t>
    </rPh>
    <rPh sb="2" eb="4">
      <t>カンケイ</t>
    </rPh>
    <rPh sb="5" eb="7">
      <t>シホン</t>
    </rPh>
    <rPh sb="7" eb="9">
      <t>カンケイ</t>
    </rPh>
    <rPh sb="9" eb="10">
      <t>マタ</t>
    </rPh>
    <rPh sb="11" eb="13">
      <t>ジンテキ</t>
    </rPh>
    <rPh sb="13" eb="15">
      <t>カンケイ</t>
    </rPh>
    <rPh sb="17" eb="19">
      <t>ウム</t>
    </rPh>
    <phoneticPr fontId="4"/>
  </si>
  <si>
    <t>他の高岡市入札参加資格者との間に特定関係（資本関係又は人的関係）がある場合は入力してください。</t>
    <phoneticPr fontId="4"/>
  </si>
  <si>
    <t>*1「資本関係」とは、親会社(会社法第2条第1項第4号の規定による親会社をいう。以下同じ。)と子会社の関係にある場合又は親会社を同じくする子会社同士の関係にある場合をいいます。</t>
    <phoneticPr fontId="4"/>
  </si>
  <si>
    <t>備考</t>
    <rPh sb="0" eb="2">
      <t>ビコウ</t>
    </rPh>
    <phoneticPr fontId="4"/>
  </si>
  <si>
    <t>*2「人的関係」とは、一方の会社の取締役が、他方の会社の取締役を兼ねている場合又は一方の会社の取締役が、他方の会社の会社更生法第67条第1項又は民事再生法第64条第2項の規定により選任された管財人を兼ねている場合をいいます。</t>
    <phoneticPr fontId="4"/>
  </si>
  <si>
    <t>技術職員数(人)</t>
    <rPh sb="0" eb="2">
      <t>ギジュツ</t>
    </rPh>
    <rPh sb="2" eb="4">
      <t>ショクイン</t>
    </rPh>
    <rPh sb="4" eb="5">
      <t>スウ</t>
    </rPh>
    <rPh sb="6" eb="7">
      <t>ニン</t>
    </rPh>
    <phoneticPr fontId="4"/>
  </si>
  <si>
    <t>一級</t>
  </si>
  <si>
    <t>(講習)</t>
    <phoneticPr fontId="4"/>
  </si>
  <si>
    <t>二級</t>
    <phoneticPr fontId="4"/>
  </si>
  <si>
    <t>G.主観点数希望状況</t>
    <rPh sb="2" eb="4">
      <t>シュカン</t>
    </rPh>
    <rPh sb="4" eb="6">
      <t>テンスウ</t>
    </rPh>
    <rPh sb="6" eb="8">
      <t>キボウ</t>
    </rPh>
    <rPh sb="8" eb="10">
      <t>ジョウキョウ</t>
    </rPh>
    <phoneticPr fontId="4"/>
  </si>
  <si>
    <t>希望する主観点数</t>
    <rPh sb="7" eb="8">
      <t>スウ</t>
    </rPh>
    <phoneticPr fontId="4"/>
  </si>
  <si>
    <t>主観点数</t>
    <rPh sb="0" eb="2">
      <t>シュカン</t>
    </rPh>
    <rPh sb="2" eb="3">
      <t>テン</t>
    </rPh>
    <rPh sb="3" eb="4">
      <t>スウ</t>
    </rPh>
    <phoneticPr fontId="4"/>
  </si>
  <si>
    <t>説明</t>
    <rPh sb="0" eb="2">
      <t>セツメイ</t>
    </rPh>
    <phoneticPr fontId="4"/>
  </si>
  <si>
    <t>必要となる提出書類（写し）</t>
    <rPh sb="0" eb="2">
      <t>ヒツヨウ</t>
    </rPh>
    <rPh sb="5" eb="7">
      <t>テイシュツ</t>
    </rPh>
    <rPh sb="7" eb="9">
      <t>ショルイ</t>
    </rPh>
    <rPh sb="10" eb="11">
      <t>ウツ</t>
    </rPh>
    <phoneticPr fontId="4"/>
  </si>
  <si>
    <t>①</t>
    <phoneticPr fontId="4"/>
  </si>
  <si>
    <t>工事表彰受賞歴</t>
    <phoneticPr fontId="6"/>
  </si>
  <si>
    <t>入札参加資格審査申請のあった年度及びその前年度における県の工事で優良工事表彰等を受賞した者。</t>
    <phoneticPr fontId="4"/>
  </si>
  <si>
    <t>表彰状</t>
    <rPh sb="0" eb="3">
      <t>ヒョウショウジョウ</t>
    </rPh>
    <phoneticPr fontId="6"/>
  </si>
  <si>
    <t>②</t>
    <phoneticPr fontId="4"/>
  </si>
  <si>
    <t>除雪業務等の受託実績</t>
    <rPh sb="0" eb="2">
      <t>じょせつ</t>
    </rPh>
    <rPh sb="2" eb="4">
      <t>ぎょうむ</t>
    </rPh>
    <rPh sb="4" eb="5">
      <t>とう</t>
    </rPh>
    <rPh sb="6" eb="8">
      <t>じゅたく</t>
    </rPh>
    <rPh sb="8" eb="10">
      <t>じっせき</t>
    </rPh>
    <phoneticPr fontId="22" type="Hiragana"/>
  </si>
  <si>
    <t>入札参加資格審査申請のあった年度において、高岡市と除雪業務に関し、契約を締結している者。</t>
    <rPh sb="0" eb="2">
      <t>にゅうさつ</t>
    </rPh>
    <rPh sb="2" eb="4">
      <t>さんか</t>
    </rPh>
    <rPh sb="4" eb="6">
      <t>しかく</t>
    </rPh>
    <rPh sb="6" eb="8">
      <t>しんさ</t>
    </rPh>
    <rPh sb="8" eb="10">
      <t>しんせい</t>
    </rPh>
    <rPh sb="14" eb="16">
      <t>ねんど</t>
    </rPh>
    <rPh sb="21" eb="24">
      <t>たかおかし</t>
    </rPh>
    <rPh sb="25" eb="27">
      <t>じょせつ</t>
    </rPh>
    <rPh sb="27" eb="29">
      <t>ぎょうむ</t>
    </rPh>
    <rPh sb="30" eb="31">
      <t>かん</t>
    </rPh>
    <rPh sb="33" eb="35">
      <t>けいやく</t>
    </rPh>
    <rPh sb="36" eb="38">
      <t>ていけつ</t>
    </rPh>
    <rPh sb="42" eb="43">
      <t>もの</t>
    </rPh>
    <phoneticPr fontId="22" type="Hiragana"/>
  </si>
  <si>
    <t>不要</t>
    <rPh sb="0" eb="2">
      <t>フヨウ</t>
    </rPh>
    <phoneticPr fontId="6"/>
  </si>
  <si>
    <t>③</t>
    <phoneticPr fontId="4"/>
  </si>
  <si>
    <t>障害者雇用の実績</t>
    <rPh sb="0" eb="2">
      <t>しょうがい</t>
    </rPh>
    <rPh sb="2" eb="3">
      <t>しゃ</t>
    </rPh>
    <rPh sb="3" eb="5">
      <t>こよう</t>
    </rPh>
    <rPh sb="6" eb="8">
      <t>じっせき</t>
    </rPh>
    <phoneticPr fontId="22" type="Hiragana"/>
  </si>
  <si>
    <t>入札参加資格審査の申請の申請日において、障害者手帳の交付を受けている者を常用労働者として雇用している者。ただし、法定雇用義務のある者については、法定雇用率を達成している者。</t>
    <rPh sb="0" eb="2">
      <t>にゅうさつ</t>
    </rPh>
    <rPh sb="2" eb="4">
      <t>さんか</t>
    </rPh>
    <rPh sb="4" eb="6">
      <t>しかく</t>
    </rPh>
    <rPh sb="6" eb="8">
      <t>しんさ</t>
    </rPh>
    <rPh sb="9" eb="11">
      <t>しんせい</t>
    </rPh>
    <rPh sb="12" eb="14">
      <t>しんせい</t>
    </rPh>
    <rPh sb="14" eb="15">
      <t>び</t>
    </rPh>
    <rPh sb="20" eb="23">
      <t>しょうがいしゃ</t>
    </rPh>
    <rPh sb="23" eb="25">
      <t>てちょう</t>
    </rPh>
    <rPh sb="26" eb="28">
      <t>こうふ</t>
    </rPh>
    <rPh sb="29" eb="30">
      <t>う</t>
    </rPh>
    <rPh sb="34" eb="35">
      <t>もの</t>
    </rPh>
    <rPh sb="36" eb="38">
      <t>じょうよう</t>
    </rPh>
    <rPh sb="38" eb="41">
      <t>ろうどうしゃ</t>
    </rPh>
    <rPh sb="44" eb="46">
      <t>こよう</t>
    </rPh>
    <rPh sb="50" eb="51">
      <t>もの</t>
    </rPh>
    <rPh sb="56" eb="58">
      <t>ほうてい</t>
    </rPh>
    <rPh sb="58" eb="60">
      <t>こよう</t>
    </rPh>
    <rPh sb="60" eb="62">
      <t>ぎむ</t>
    </rPh>
    <rPh sb="65" eb="66">
      <t>もの</t>
    </rPh>
    <rPh sb="72" eb="74">
      <t>ほうてい</t>
    </rPh>
    <rPh sb="74" eb="76">
      <t>こよう</t>
    </rPh>
    <rPh sb="76" eb="77">
      <t>りつ</t>
    </rPh>
    <rPh sb="78" eb="80">
      <t>たっせい</t>
    </rPh>
    <rPh sb="84" eb="85">
      <t>もの</t>
    </rPh>
    <phoneticPr fontId="22" type="Hiragana"/>
  </si>
  <si>
    <t>障害者雇用状況報告書等</t>
    <rPh sb="0" eb="2">
      <t>ショウガイ</t>
    </rPh>
    <rPh sb="2" eb="3">
      <t>シャ</t>
    </rPh>
    <rPh sb="3" eb="5">
      <t>コヨウ</t>
    </rPh>
    <rPh sb="5" eb="7">
      <t>ジョウキョウ</t>
    </rPh>
    <rPh sb="7" eb="10">
      <t>ホウコクショ</t>
    </rPh>
    <rPh sb="10" eb="11">
      <t>トウ</t>
    </rPh>
    <phoneticPr fontId="6"/>
  </si>
  <si>
    <t>④</t>
    <phoneticPr fontId="4"/>
  </si>
  <si>
    <t>認証取得証明書　</t>
    <rPh sb="0" eb="2">
      <t>ニンショウ</t>
    </rPh>
    <rPh sb="2" eb="4">
      <t>シュトク</t>
    </rPh>
    <rPh sb="4" eb="7">
      <t>ショウメイショ</t>
    </rPh>
    <phoneticPr fontId="6"/>
  </si>
  <si>
    <t>⑤</t>
    <phoneticPr fontId="4"/>
  </si>
  <si>
    <t>災害協定</t>
    <rPh sb="0" eb="2">
      <t>サイガイ</t>
    </rPh>
    <rPh sb="2" eb="4">
      <t>キョウテイ</t>
    </rPh>
    <phoneticPr fontId="6"/>
  </si>
  <si>
    <t>入札参加資格審査の申請日において、高岡市地域防災計画に基づき協定を締結している者。</t>
    <rPh sb="0" eb="2">
      <t>ニュウサツ</t>
    </rPh>
    <rPh sb="2" eb="4">
      <t>サンカ</t>
    </rPh>
    <rPh sb="4" eb="6">
      <t>シカク</t>
    </rPh>
    <rPh sb="6" eb="8">
      <t>シンサ</t>
    </rPh>
    <rPh sb="9" eb="11">
      <t>シンセイ</t>
    </rPh>
    <rPh sb="11" eb="12">
      <t>ビ</t>
    </rPh>
    <rPh sb="17" eb="20">
      <t>タカオカシ</t>
    </rPh>
    <rPh sb="20" eb="22">
      <t>チイキ</t>
    </rPh>
    <rPh sb="22" eb="24">
      <t>ボウサイ</t>
    </rPh>
    <rPh sb="24" eb="26">
      <t>ケイカク</t>
    </rPh>
    <rPh sb="27" eb="28">
      <t>モト</t>
    </rPh>
    <rPh sb="30" eb="32">
      <t>キョウテイ</t>
    </rPh>
    <rPh sb="33" eb="35">
      <t>テイケツ</t>
    </rPh>
    <rPh sb="39" eb="40">
      <t>モノ</t>
    </rPh>
    <phoneticPr fontId="6"/>
  </si>
  <si>
    <t>⑥</t>
    <phoneticPr fontId="4"/>
  </si>
  <si>
    <t>消防団</t>
    <phoneticPr fontId="6"/>
  </si>
  <si>
    <t>入札参加資格申請の申請日において、高岡市消防団協力事業所として登録されている者。</t>
    <phoneticPr fontId="4"/>
  </si>
  <si>
    <t>高岡市消防団協力事業所表示証交付書</t>
    <rPh sb="0" eb="3">
      <t>タカオカシ</t>
    </rPh>
    <rPh sb="3" eb="6">
      <t>ショウボウダン</t>
    </rPh>
    <rPh sb="6" eb="8">
      <t>キョウリョク</t>
    </rPh>
    <rPh sb="8" eb="11">
      <t>ジギョウショ</t>
    </rPh>
    <rPh sb="11" eb="13">
      <t>ヒョウジ</t>
    </rPh>
    <rPh sb="13" eb="14">
      <t>アカシ</t>
    </rPh>
    <rPh sb="14" eb="16">
      <t>コウフ</t>
    </rPh>
    <rPh sb="16" eb="17">
      <t>ショ</t>
    </rPh>
    <phoneticPr fontId="4"/>
  </si>
  <si>
    <t>元気とやま！子育て応援企業</t>
    <rPh sb="0" eb="2">
      <t>ゲンキ</t>
    </rPh>
    <rPh sb="6" eb="8">
      <t>コソダ</t>
    </rPh>
    <rPh sb="9" eb="11">
      <t>オウエン</t>
    </rPh>
    <rPh sb="11" eb="13">
      <t>キギョウ</t>
    </rPh>
    <phoneticPr fontId="6"/>
  </si>
  <si>
    <t>入札参加資格申請の申請日において、元気とやま！子育て応援企業として認定されている者。</t>
    <rPh sb="0" eb="2">
      <t>ニュウサツ</t>
    </rPh>
    <rPh sb="2" eb="4">
      <t>サンカ</t>
    </rPh>
    <rPh sb="4" eb="6">
      <t>シカク</t>
    </rPh>
    <rPh sb="6" eb="8">
      <t>シンセイ</t>
    </rPh>
    <rPh sb="9" eb="11">
      <t>シンセイ</t>
    </rPh>
    <rPh sb="11" eb="12">
      <t>ビ</t>
    </rPh>
    <rPh sb="17" eb="19">
      <t>ゲンキ</t>
    </rPh>
    <rPh sb="23" eb="25">
      <t>コソダ</t>
    </rPh>
    <rPh sb="26" eb="28">
      <t>オウエン</t>
    </rPh>
    <rPh sb="28" eb="30">
      <t>キギョウ</t>
    </rPh>
    <rPh sb="33" eb="35">
      <t>ニンテイ</t>
    </rPh>
    <rPh sb="40" eb="41">
      <t>モノ</t>
    </rPh>
    <phoneticPr fontId="6"/>
  </si>
  <si>
    <t>元気とやま！子育て応援企業登録証</t>
    <rPh sb="0" eb="2">
      <t>ゲンキ</t>
    </rPh>
    <rPh sb="6" eb="8">
      <t>コソダ</t>
    </rPh>
    <rPh sb="9" eb="11">
      <t>オウエン</t>
    </rPh>
    <rPh sb="11" eb="13">
      <t>キギョウ</t>
    </rPh>
    <rPh sb="13" eb="15">
      <t>トウロク</t>
    </rPh>
    <rPh sb="15" eb="16">
      <t>ショウ</t>
    </rPh>
    <phoneticPr fontId="4"/>
  </si>
  <si>
    <t>ワーク・ライフ・バランス推進事業所</t>
    <phoneticPr fontId="6"/>
  </si>
  <si>
    <t>入札参加資格申請の申請日において、ワーク・ライフ・バランス推進事業所として認定されている者。</t>
    <phoneticPr fontId="4"/>
  </si>
  <si>
    <t>認定証</t>
    <rPh sb="0" eb="3">
      <t>ニンテイショウ</t>
    </rPh>
    <phoneticPr fontId="4"/>
  </si>
  <si>
    <t>⑦</t>
    <phoneticPr fontId="4"/>
  </si>
  <si>
    <t>地域ボランティア活動</t>
    <rPh sb="0" eb="2">
      <t>チイキ</t>
    </rPh>
    <rPh sb="8" eb="10">
      <t>カツドウ</t>
    </rPh>
    <phoneticPr fontId="6"/>
  </si>
  <si>
    <t>事業所として、基準日（西暦偶数年度の10月１日）直前２年間において２回以上、市内で地域ボランティア活動を継続的に行っている者。</t>
    <rPh sb="0" eb="3">
      <t>ジギョウショ</t>
    </rPh>
    <rPh sb="7" eb="10">
      <t>キジュンビ</t>
    </rPh>
    <rPh sb="11" eb="13">
      <t>セイレキ</t>
    </rPh>
    <rPh sb="13" eb="15">
      <t>グウスウ</t>
    </rPh>
    <rPh sb="15" eb="17">
      <t>ネンド</t>
    </rPh>
    <rPh sb="20" eb="21">
      <t>ガツ</t>
    </rPh>
    <rPh sb="22" eb="23">
      <t>ニチ</t>
    </rPh>
    <rPh sb="24" eb="26">
      <t>チョクゼン</t>
    </rPh>
    <rPh sb="27" eb="29">
      <t>ネンカン</t>
    </rPh>
    <rPh sb="34" eb="37">
      <t>カイイジョウ</t>
    </rPh>
    <rPh sb="38" eb="40">
      <t>シナイ</t>
    </rPh>
    <rPh sb="41" eb="43">
      <t>チイキ</t>
    </rPh>
    <rPh sb="49" eb="51">
      <t>カツドウ</t>
    </rPh>
    <rPh sb="52" eb="55">
      <t>ケイゾクテキ</t>
    </rPh>
    <rPh sb="56" eb="57">
      <t>オコナ</t>
    </rPh>
    <rPh sb="61" eb="62">
      <t>モノ</t>
    </rPh>
    <phoneticPr fontId="6"/>
  </si>
  <si>
    <t>地域ボランティア活動実績報告書</t>
    <rPh sb="0" eb="2">
      <t>チイキ</t>
    </rPh>
    <rPh sb="8" eb="10">
      <t>カツドウ</t>
    </rPh>
    <rPh sb="10" eb="12">
      <t>ジッセキ</t>
    </rPh>
    <rPh sb="12" eb="15">
      <t>ホウコクショ</t>
    </rPh>
    <phoneticPr fontId="6"/>
  </si>
  <si>
    <t>保護観察対象者等の雇用</t>
    <rPh sb="0" eb="2">
      <t>ホゴ</t>
    </rPh>
    <rPh sb="2" eb="4">
      <t>カンサツ</t>
    </rPh>
    <rPh sb="4" eb="7">
      <t>タイショウシャ</t>
    </rPh>
    <rPh sb="7" eb="8">
      <t>トウ</t>
    </rPh>
    <rPh sb="9" eb="11">
      <t>コヨウ</t>
    </rPh>
    <phoneticPr fontId="6"/>
  </si>
  <si>
    <t xml:space="preserve">協力雇用主として富山保護観察所に登録し、定期受付年度の前２年度において更生保護法（平成 19 年法律第 88 号）第 48 条に規定する保護観察対象者又は同法第 85 条に規定する緊急保護を受けた者を３か月以上雇用した者（同法第85 条第４項に規定する期間において雇い入れた場合に限る。）。 
</t>
    <phoneticPr fontId="4"/>
  </si>
  <si>
    <t>証明書等</t>
    <rPh sb="0" eb="3">
      <t>ショウメイショ</t>
    </rPh>
    <rPh sb="3" eb="4">
      <t>トウ</t>
    </rPh>
    <phoneticPr fontId="4"/>
  </si>
  <si>
    <t>⑧</t>
    <phoneticPr fontId="4"/>
  </si>
  <si>
    <t>女性の職業生活における活躍の推進に関する法律第8条第1項に規定する一般事業主行動計画の策定の届出</t>
    <phoneticPr fontId="6"/>
  </si>
  <si>
    <t>入札参加資格審査の申請日において、女性の職業生活における活躍の推進に関する関する法律第8条第1項に規定する一般事業主のうち、常時雇用する労働者の数が100人以下の者であって同項に規定する一般事業主行動計画を策定し、富山労働局長に届出をしている者。</t>
    <phoneticPr fontId="4"/>
  </si>
  <si>
    <t>女性活躍推進法に基づく一般事業主行動計画</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phoneticPr fontId="6"/>
  </si>
  <si>
    <t>⑨</t>
    <phoneticPr fontId="4"/>
  </si>
  <si>
    <t>H.電子入札情報</t>
    <rPh sb="2" eb="4">
      <t>デンシ</t>
    </rPh>
    <rPh sb="4" eb="6">
      <t>ニュウサツ</t>
    </rPh>
    <rPh sb="6" eb="8">
      <t>ジョウホウ</t>
    </rPh>
    <phoneticPr fontId="4"/>
  </si>
  <si>
    <t>例)0000-00-0000　半角の数字とハイフンで入力してください。
ＦＡＸがない場合は「0000-00-0000」と入力してください。</t>
    <phoneticPr fontId="4"/>
  </si>
  <si>
    <t>16_高岡市</t>
  </si>
  <si>
    <t>備考</t>
    <phoneticPr fontId="4"/>
  </si>
  <si>
    <t>所在地</t>
    <phoneticPr fontId="4"/>
  </si>
  <si>
    <t>許可の有効期限日</t>
    <rPh sb="0" eb="2">
      <t>キョカ</t>
    </rPh>
    <rPh sb="3" eb="5">
      <t>ユウコウ</t>
    </rPh>
    <rPh sb="5" eb="7">
      <t>キゲン</t>
    </rPh>
    <rPh sb="7" eb="8">
      <t>ビ</t>
    </rPh>
    <phoneticPr fontId="5"/>
  </si>
  <si>
    <t>土木一式工事</t>
    <phoneticPr fontId="4"/>
  </si>
  <si>
    <t>管工事</t>
    <phoneticPr fontId="4"/>
  </si>
  <si>
    <t>090</t>
    <phoneticPr fontId="4"/>
  </si>
  <si>
    <t>主たる営業所(本店)が高岡市内にあり、(4)競争参加資格希望業種表で「010土木一式工事」「090管工事」を希望し、次の業種を希望する場合、リストから「○」を選択してください。</t>
    <phoneticPr fontId="4"/>
  </si>
  <si>
    <t>主たる営業所(本店)が高岡市内にあり、「010土木一式工事」「020建築一式工事」「080電気工事」「090管工事」の登録を希望する場合に入力してください。</t>
    <rPh sb="62" eb="64">
      <t>キボウ</t>
    </rPh>
    <phoneticPr fontId="4"/>
  </si>
  <si>
    <t>⑩</t>
    <phoneticPr fontId="4"/>
  </si>
  <si>
    <t>⑪</t>
    <phoneticPr fontId="4"/>
  </si>
  <si>
    <t>高岡市 一般競争(指名競争)参加資格審査申請書【建設工事】</t>
    <rPh sb="0" eb="2">
      <t>タカオカ</t>
    </rPh>
    <rPh sb="2" eb="3">
      <t>シ</t>
    </rPh>
    <phoneticPr fontId="4"/>
  </si>
  <si>
    <t>完成工事高
(2年又は3年平均)(千円)</t>
    <phoneticPr fontId="4"/>
  </si>
  <si>
    <t>B.契約する営業所の
許可区分</t>
    <phoneticPr fontId="4"/>
  </si>
  <si>
    <t>基幹</t>
    <rPh sb="0" eb="2">
      <t>キカン</t>
    </rPh>
    <phoneticPr fontId="4"/>
  </si>
  <si>
    <t>監理
補佐</t>
    <rPh sb="0" eb="2">
      <t>カンリ</t>
    </rPh>
    <rPh sb="3" eb="5">
      <t>ホサ</t>
    </rPh>
    <phoneticPr fontId="4"/>
  </si>
  <si>
    <t>都道府県から入力してください。丁目、番、号等は、正式な住所を入力してください。例）○県○市○○一丁目１番１号</t>
    <phoneticPr fontId="4"/>
  </si>
  <si>
    <t>都道府県から入力してください。丁目、番、号等は、正式な住所を入力してください。例)○県○市○○一丁目１番１号</t>
    <phoneticPr fontId="4"/>
  </si>
  <si>
    <t>半角英数記号6桁で、英字を1文字以上含む形で入力してください。アルファベットの大文字・小文字は区別されるのでご注意ください。</t>
    <phoneticPr fontId="4"/>
  </si>
  <si>
    <t>Ver.7.0.1</t>
    <phoneticPr fontId="4"/>
  </si>
  <si>
    <t>7.0.1</t>
  </si>
  <si>
    <r>
      <t xml:space="preserve">登録を希望する場合、希望欄にリストから「○」を選択し、許可区分、総合評定値、完成工事高(2年又は3年平均)、B.契約する営業所の許可区分、技術職員数欄を入力してください。複数選択可。
</t>
    </r>
    <r>
      <rPr>
        <sz val="10"/>
        <rFont val="ＭＳ ゴシック"/>
        <family val="3"/>
        <charset val="128"/>
      </rPr>
      <t>許可区分、B.契約する営業所の許可区分欄はリストから選択してください。
完成工事高については、消費税を含まない金額を入力してください。</t>
    </r>
    <phoneticPr fontId="4"/>
  </si>
  <si>
    <r>
      <t xml:space="preserve">要件を満たしており、希望する場合のみ、希望欄にリストから「○」を選択してください。
</t>
    </r>
    <r>
      <rPr>
        <sz val="10"/>
        <rFont val="ＭＳ ゴシック"/>
        <family val="3"/>
        <charset val="128"/>
      </rPr>
      <t>希望する場合、必要となる提出書類（写し）欄の提出が必要です。
希望のあったすべての建設工事の業種区分に対して評点を加点します。詳細は『高岡市建設工事競争入札参加資格者選定要綱』を確認してください。</t>
    </r>
    <phoneticPr fontId="4"/>
  </si>
  <si>
    <t>商号又は名称</t>
    <phoneticPr fontId="4"/>
  </si>
  <si>
    <r>
      <t>①資本関係</t>
    </r>
    <r>
      <rPr>
        <sz val="10"/>
        <color rgb="FFFF0000"/>
        <rFont val="ＭＳ ゴシック"/>
        <family val="3"/>
        <charset val="128"/>
      </rPr>
      <t>*1</t>
    </r>
    <r>
      <rPr>
        <sz val="11"/>
        <color theme="1"/>
        <rFont val="ＭＳ ゴシック"/>
        <family val="3"/>
        <charset val="128"/>
      </rPr>
      <t>がある他の資格者</t>
    </r>
    <phoneticPr fontId="4"/>
  </si>
  <si>
    <r>
      <t>②人的関係</t>
    </r>
    <r>
      <rPr>
        <sz val="10"/>
        <color rgb="FFFF0000"/>
        <rFont val="ＭＳ ゴシック"/>
        <family val="3"/>
        <charset val="128"/>
      </rPr>
      <t>*2</t>
    </r>
    <r>
      <rPr>
        <sz val="11"/>
        <color theme="1"/>
        <rFont val="ＭＳ ゴシック"/>
        <family val="3"/>
        <charset val="128"/>
      </rPr>
      <t>がある他の資格者</t>
    </r>
    <phoneticPr fontId="4"/>
  </si>
  <si>
    <t>⑫</t>
    <phoneticPr fontId="4"/>
  </si>
  <si>
    <t>ＩＳＯ9001の取得</t>
  </si>
  <si>
    <t>ＩＳＯ14001又はエコアクション21の取得</t>
    <rPh sb="8" eb="9">
      <t>また</t>
    </rPh>
    <phoneticPr fontId="22" type="Hiragana"/>
  </si>
  <si>
    <t xml:space="preserve">入札参加資格審査の申請日において、公益財団法人日本適合性認定協会又は同協会と相互認証している認定機関に認定されている審査登録機関が認証したISO9001に登録されている者。
ただし、建設業に関連するものに限ることとする。
</t>
  </si>
  <si>
    <t xml:space="preserve">入札参加資格審査の申請日において、公益財団法人日本適合性認定協会又は同協会と相互認証している認定機関に認定されている審査登録機関が認証したISO14001、又は一般財団法人特続性推進機構が認証したエコアクション21に登録されている者。
ISO14001とエコアクション21については、重複加算はしない。
</t>
    <rPh sb="78" eb="79">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</si>
</sst>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0"/>
      <color rgb="FF9C5700"/>
      <name val="ＭＳ Ｐゴシック"/>
      <family val="2"/>
      <charset val="128"/>
      <scheme val="minor"/>
    </font>
    <font>
      <sz val="10"/>
      <name val="ＭＳ ゴシック"/>
      <family val="3"/>
      <charset val="128"/>
    </font>
  </fonts>
  <fills count="3">
    <fill>
      <patternFill patternType="none"/>
    </fill>
    <fill>
      <patternFill patternType="gray125"/>
    </fill>
    <fill>
      <patternFill patternType="solid">
        <fgColor rgb="FFCCEDFC"/>
        <bgColor indexed="64"/>
      </patternFill>
    </fill>
  </fills>
  <borders count="5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style="thin">
        <color indexed="64"/>
      </left>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auto="1"/>
      </top>
      <bottom/>
      <diagonal/>
    </border>
    <border>
      <left/>
      <right style="hair">
        <color indexed="64"/>
      </right>
      <top style="thin">
        <color auto="1"/>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auto="1"/>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auto="1"/>
      </top>
      <bottom style="thin">
        <color indexed="64"/>
      </bottom>
      <diagonal/>
    </border>
    <border>
      <left style="thin">
        <color indexed="64"/>
      </left>
      <right style="hair">
        <color indexed="64"/>
      </right>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02">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35" xfId="0" applyNumberFormat="1" applyFont="1" applyFill="1" applyBorder="1" applyAlignment="1" applyProtection="1">
      <alignment horizontal="right" vertical="center"/>
      <protection locked="0"/>
    </xf>
    <xf numFmtId="38" fontId="13" fillId="2" borderId="36" xfId="0" applyNumberFormat="1" applyFont="1" applyFill="1" applyBorder="1" applyAlignment="1" applyProtection="1">
      <alignment horizontal="right" vertical="center"/>
      <protection locked="0"/>
    </xf>
    <xf numFmtId="38" fontId="13" fillId="2" borderId="44" xfId="0" applyNumberFormat="1" applyFont="1" applyFill="1" applyBorder="1" applyAlignment="1" applyProtection="1">
      <alignment horizontal="right" vertical="center"/>
      <protection locked="0"/>
    </xf>
    <xf numFmtId="38" fontId="13" fillId="2" borderId="32"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38" fontId="13" fillId="2" borderId="43" xfId="0" applyNumberFormat="1" applyFont="1" applyFill="1" applyBorder="1" applyAlignment="1" applyProtection="1">
      <alignment horizontal="right" vertical="center"/>
      <protection locked="0"/>
    </xf>
    <xf numFmtId="49" fontId="13" fillId="2" borderId="7"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center" vertical="center"/>
      <protection locked="0"/>
    </xf>
    <xf numFmtId="49" fontId="13" fillId="2" borderId="10"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center" vertical="center"/>
      <protection locked="0"/>
    </xf>
    <xf numFmtId="49" fontId="13" fillId="2" borderId="29" xfId="1" applyNumberFormat="1" applyFont="1" applyFill="1" applyBorder="1" applyAlignment="1" applyProtection="1">
      <alignment horizontal="center" vertical="center"/>
      <protection locked="0"/>
    </xf>
    <xf numFmtId="49" fontId="13" fillId="2" borderId="30" xfId="1" applyNumberFormat="1" applyFont="1" applyFill="1" applyBorder="1" applyAlignment="1" applyProtection="1">
      <alignment horizontal="center" vertical="center"/>
      <protection locked="0"/>
    </xf>
    <xf numFmtId="38" fontId="13" fillId="2" borderId="29" xfId="1"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38" fontId="13" fillId="2" borderId="29" xfId="0" applyNumberFormat="1" applyFont="1" applyFill="1" applyBorder="1" applyAlignment="1" applyProtection="1">
      <alignment horizontal="right" vertical="center"/>
      <protection locked="0"/>
    </xf>
    <xf numFmtId="38" fontId="13" fillId="2" borderId="30"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0" xfId="2" applyNumberFormat="1" applyFont="1" applyFill="1" applyAlignment="1" applyProtection="1">
      <alignment horizontal="left" vertical="center"/>
      <protection locked="0"/>
    </xf>
    <xf numFmtId="0" fontId="13" fillId="2" borderId="0" xfId="2"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49" fontId="13" fillId="2" borderId="13" xfId="1" applyNumberFormat="1" applyFont="1" applyFill="1" applyBorder="1" applyAlignment="1" applyProtection="1">
      <alignment horizontal="left" vertical="top" wrapText="1"/>
      <protection locked="0"/>
    </xf>
    <xf numFmtId="49" fontId="13" fillId="2" borderId="4" xfId="1" applyNumberFormat="1" applyFont="1" applyFill="1" applyBorder="1" applyAlignment="1" applyProtection="1">
      <alignment horizontal="left" vertical="top" wrapText="1"/>
      <protection locked="0"/>
    </xf>
    <xf numFmtId="49" fontId="13" fillId="2" borderId="5" xfId="1" applyNumberFormat="1" applyFont="1" applyFill="1" applyBorder="1" applyAlignment="1" applyProtection="1">
      <alignment horizontal="left" vertical="top" wrapText="1"/>
      <protection locked="0"/>
    </xf>
    <xf numFmtId="49" fontId="13" fillId="2" borderId="0" xfId="0" applyNumberFormat="1" applyFont="1" applyFill="1" applyAlignment="1" applyProtection="1">
      <alignment horizontal="right" vertical="center"/>
      <protection locked="0"/>
    </xf>
    <xf numFmtId="49" fontId="13" fillId="2" borderId="49" xfId="1" applyNumberFormat="1" applyFont="1" applyFill="1" applyBorder="1" applyAlignment="1" applyProtection="1">
      <alignment horizontal="left" vertical="top" wrapText="1"/>
      <protection locked="0"/>
    </xf>
    <xf numFmtId="49" fontId="13" fillId="2" borderId="11" xfId="1" applyNumberFormat="1" applyFont="1" applyFill="1" applyBorder="1" applyAlignment="1" applyProtection="1">
      <alignment horizontal="left" vertical="top" wrapText="1"/>
      <protection locked="0"/>
    </xf>
    <xf numFmtId="49" fontId="13" fillId="2" borderId="30" xfId="1" applyNumberFormat="1" applyFont="1" applyFill="1" applyBorder="1" applyAlignment="1" applyProtection="1">
      <alignment horizontal="left" vertical="top" wrapText="1"/>
      <protection locked="0"/>
    </xf>
    <xf numFmtId="49" fontId="13" fillId="2" borderId="3" xfId="1" applyNumberFormat="1" applyFont="1" applyFill="1" applyBorder="1" applyAlignment="1" applyProtection="1">
      <alignment horizontal="left" vertical="top" wrapText="1"/>
      <protection locked="0"/>
    </xf>
    <xf numFmtId="177" fontId="13" fillId="2" borderId="4" xfId="1" applyNumberFormat="1" applyFont="1" applyFill="1" applyBorder="1" applyAlignment="1" applyProtection="1">
      <alignment horizontal="left" vertical="top" wrapText="1"/>
      <protection locked="0"/>
    </xf>
    <xf numFmtId="177" fontId="13" fillId="2" borderId="5" xfId="1" applyNumberFormat="1" applyFont="1" applyFill="1" applyBorder="1" applyAlignment="1" applyProtection="1">
      <alignment horizontal="left" vertical="top" wrapText="1"/>
      <protection locked="0"/>
    </xf>
    <xf numFmtId="49" fontId="13" fillId="2" borderId="29" xfId="1" applyNumberFormat="1" applyFont="1" applyFill="1" applyBorder="1" applyAlignment="1" applyProtection="1">
      <alignment horizontal="left" vertical="top" wrapText="1"/>
      <protection locked="0"/>
    </xf>
    <xf numFmtId="177" fontId="13" fillId="2" borderId="11" xfId="1" applyNumberFormat="1" applyFont="1" applyFill="1" applyBorder="1" applyAlignment="1" applyProtection="1">
      <alignment horizontal="left" vertical="top" wrapText="1"/>
      <protection locked="0"/>
    </xf>
    <xf numFmtId="177" fontId="13" fillId="2" borderId="30" xfId="1" applyNumberFormat="1" applyFont="1" applyFill="1" applyBorder="1" applyAlignment="1" applyProtection="1">
      <alignment horizontal="left" vertical="top" wrapText="1"/>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49" xfId="2" applyNumberFormat="1" applyFont="1" applyFill="1" applyBorder="1" applyAlignment="1" applyProtection="1">
      <alignment horizontal="center" vertical="center"/>
      <protection locked="0"/>
    </xf>
    <xf numFmtId="49" fontId="13" fillId="2" borderId="11" xfId="2" applyNumberFormat="1" applyFont="1" applyFill="1" applyBorder="1" applyAlignment="1" applyProtection="1">
      <alignment horizontal="center" vertical="center"/>
      <protection locked="0"/>
    </xf>
    <xf numFmtId="49" fontId="13" fillId="2" borderId="12" xfId="2" applyNumberFormat="1" applyFont="1" applyFill="1" applyBorder="1" applyAlignment="1" applyProtection="1">
      <alignment horizontal="center" vertical="center"/>
      <protection locked="0"/>
    </xf>
    <xf numFmtId="49" fontId="13" fillId="2" borderId="30" xfId="2" applyNumberFormat="1" applyFont="1" applyFill="1" applyBorder="1" applyAlignment="1" applyProtection="1">
      <alignment horizontal="center" vertical="center"/>
      <protection locked="0"/>
    </xf>
    <xf numFmtId="49" fontId="13" fillId="2" borderId="29" xfId="2" applyNumberFormat="1" applyFont="1" applyFill="1" applyBorder="1" applyAlignment="1" applyProtection="1">
      <alignment horizontal="center" vertical="center"/>
      <protection locked="0"/>
    </xf>
    <xf numFmtId="38" fontId="13" fillId="2" borderId="0" xfId="1" applyNumberFormat="1" applyFont="1" applyFill="1" applyAlignment="1" applyProtection="1">
      <alignment horizontal="right" vertical="center"/>
      <protection locked="0"/>
    </xf>
    <xf numFmtId="177" fontId="13" fillId="2" borderId="0" xfId="1" applyNumberFormat="1" applyFont="1" applyFill="1" applyAlignment="1" applyProtection="1">
      <alignment horizontal="right" vertical="center"/>
      <protection locked="0"/>
    </xf>
    <xf numFmtId="177" fontId="13" fillId="2" borderId="6" xfId="1" applyNumberFormat="1" applyFont="1" applyFill="1" applyBorder="1" applyAlignment="1" applyProtection="1">
      <alignment horizontal="left" vertical="top" wrapText="1"/>
      <protection locked="0"/>
    </xf>
    <xf numFmtId="177" fontId="13" fillId="2" borderId="12" xfId="1" applyNumberFormat="1" applyFont="1" applyFill="1" applyBorder="1" applyAlignment="1" applyProtection="1">
      <alignment horizontal="left" vertical="top" wrapText="1"/>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7" xfId="2" applyFont="1" applyBorder="1" applyProtection="1">
      <alignment vertical="center"/>
    </xf>
    <xf numFmtId="0" fontId="18" fillId="0" borderId="18" xfId="2" applyFont="1" applyBorder="1" applyProtection="1">
      <alignment vertical="center"/>
    </xf>
    <xf numFmtId="0" fontId="18" fillId="0" borderId="20" xfId="2" applyFont="1" applyBorder="1" applyProtection="1">
      <alignment vertical="center"/>
    </xf>
    <xf numFmtId="49" fontId="3" fillId="0" borderId="0" xfId="1" applyNumberFormat="1" applyFont="1" applyProtection="1">
      <alignment vertical="center"/>
    </xf>
    <xf numFmtId="0" fontId="18" fillId="0" borderId="21"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19" xfId="2" applyFont="1" applyBorder="1" applyProtection="1">
      <alignment vertical="center"/>
    </xf>
    <xf numFmtId="0" fontId="18" fillId="0" borderId="15" xfId="2" applyFont="1" applyBorder="1" applyProtection="1">
      <alignment vertical="center"/>
    </xf>
    <xf numFmtId="0" fontId="18" fillId="0" borderId="16" xfId="2" applyFont="1" applyBorder="1" applyProtection="1">
      <alignment vertical="center"/>
    </xf>
    <xf numFmtId="0" fontId="15" fillId="0" borderId="17" xfId="0" applyFont="1" applyBorder="1" applyAlignment="1" applyProtection="1">
      <alignment horizontal="left" vertical="center" indent="1"/>
    </xf>
    <xf numFmtId="0" fontId="15" fillId="0" borderId="18"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15" fillId="0" borderId="21" xfId="0" applyFont="1" applyBorder="1" applyProtection="1">
      <alignment vertical="center"/>
    </xf>
    <xf numFmtId="0" fontId="15" fillId="0" borderId="0" xfId="0" applyFont="1" applyProtection="1">
      <alignment vertical="center"/>
    </xf>
    <xf numFmtId="0" fontId="3" fillId="0" borderId="18" xfId="0" applyFont="1" applyBorder="1" applyProtection="1">
      <alignment vertical="center"/>
    </xf>
    <xf numFmtId="0" fontId="3" fillId="0" borderId="20" xfId="0" applyFont="1" applyBorder="1" applyProtection="1">
      <alignment vertical="center"/>
    </xf>
    <xf numFmtId="179" fontId="3" fillId="0" borderId="21"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3"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1"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applyFont="1" applyAlignment="1" applyProtection="1">
      <alignment horizontal="left" vertical="top" wrapText="1"/>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1"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0" fontId="3" fillId="0" borderId="19" xfId="0" applyFont="1" applyBorder="1" applyProtection="1">
      <alignment vertical="center"/>
    </xf>
    <xf numFmtId="0" fontId="3" fillId="0" borderId="15" xfId="0" applyFont="1" applyBorder="1" applyProtection="1">
      <alignment vertical="center"/>
    </xf>
    <xf numFmtId="0" fontId="14" fillId="0" borderId="15" xfId="0" applyFont="1" applyBorder="1" applyAlignment="1" applyProtection="1">
      <alignment vertical="top"/>
    </xf>
    <xf numFmtId="49" fontId="14" fillId="0" borderId="15" xfId="0" applyNumberFormat="1" applyFont="1" applyBorder="1" applyAlignment="1" applyProtection="1">
      <alignment vertical="top"/>
    </xf>
    <xf numFmtId="0" fontId="3" fillId="0" borderId="16"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5" xfId="0" applyFont="1" applyBorder="1" applyAlignment="1" applyProtection="1">
      <alignment horizontal="right" vertical="top"/>
    </xf>
    <xf numFmtId="0" fontId="16" fillId="0" borderId="15" xfId="0" applyFont="1" applyBorder="1" applyAlignment="1" applyProtection="1">
      <alignment vertical="top"/>
    </xf>
    <xf numFmtId="49" fontId="16" fillId="0" borderId="15" xfId="0" applyNumberFormat="1" applyFont="1" applyBorder="1" applyAlignment="1" applyProtection="1">
      <alignment vertical="top"/>
    </xf>
    <xf numFmtId="181" fontId="16" fillId="0" borderId="15"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1" xfId="0" applyFont="1" applyBorder="1" applyProtection="1">
      <alignment vertical="center"/>
    </xf>
    <xf numFmtId="0" fontId="17" fillId="0" borderId="0" xfId="0" applyFont="1" applyProtection="1">
      <alignment vertical="center"/>
    </xf>
    <xf numFmtId="49" fontId="3" fillId="0" borderId="18" xfId="0" applyNumberFormat="1" applyFont="1" applyBorder="1" applyProtection="1">
      <alignment vertical="center"/>
    </xf>
    <xf numFmtId="177" fontId="3" fillId="0" borderId="18"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5"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3" xfId="2" applyFont="1" applyBorder="1" applyProtection="1">
      <alignment vertical="center"/>
    </xf>
    <xf numFmtId="49" fontId="19" fillId="0" borderId="0" xfId="0" applyNumberFormat="1" applyFont="1" applyAlignment="1" applyProtection="1">
      <alignment horizontal="right" vertical="top"/>
    </xf>
    <xf numFmtId="177" fontId="14" fillId="0" borderId="15"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9" xfId="0" applyFont="1" applyBorder="1" applyAlignment="1" applyProtection="1">
      <alignment horizontal="left" vertical="center" indent="1"/>
    </xf>
    <xf numFmtId="0" fontId="3" fillId="0" borderId="15" xfId="2" applyFont="1" applyBorder="1" applyProtection="1">
      <alignment vertical="center"/>
    </xf>
    <xf numFmtId="176" fontId="3" fillId="0" borderId="18" xfId="0" applyNumberFormat="1" applyFont="1" applyBorder="1" applyProtection="1">
      <alignment vertical="center"/>
    </xf>
    <xf numFmtId="49" fontId="3" fillId="0" borderId="20" xfId="0" applyNumberFormat="1" applyFont="1" applyBorder="1" applyProtection="1">
      <alignment vertical="center"/>
    </xf>
    <xf numFmtId="0" fontId="3" fillId="0" borderId="0" xfId="0" applyFont="1" applyAlignment="1" applyProtection="1">
      <alignment horizontal="left" vertical="top"/>
    </xf>
    <xf numFmtId="0" fontId="21" fillId="0" borderId="0" xfId="0" applyFont="1" applyProtection="1">
      <alignment vertical="center"/>
    </xf>
    <xf numFmtId="177" fontId="3" fillId="0" borderId="0" xfId="1" applyNumberFormat="1" applyFont="1" applyAlignment="1" applyProtection="1">
      <alignment horizontal="left" vertical="center"/>
    </xf>
    <xf numFmtId="177" fontId="3" fillId="0" borderId="0" xfId="1" applyNumberFormat="1" applyFont="1" applyAlignment="1" applyProtection="1">
      <alignment horizontal="right" vertical="center"/>
    </xf>
    <xf numFmtId="177" fontId="3" fillId="0" borderId="23" xfId="1" applyNumberFormat="1" applyFont="1" applyBorder="1" applyAlignment="1" applyProtection="1">
      <alignment horizontal="right" vertical="center"/>
    </xf>
    <xf numFmtId="177" fontId="16" fillId="0" borderId="0" xfId="1" applyNumberFormat="1" applyFont="1" applyAlignment="1" applyProtection="1">
      <alignment horizontal="left" vertical="top" wrapText="1"/>
    </xf>
    <xf numFmtId="177" fontId="3" fillId="0" borderId="22" xfId="1" applyNumberFormat="1" applyFont="1" applyBorder="1" applyAlignment="1" applyProtection="1">
      <alignment horizontal="left" vertical="center"/>
    </xf>
    <xf numFmtId="177" fontId="3" fillId="0" borderId="1" xfId="1" applyNumberFormat="1" applyFont="1" applyBorder="1" applyAlignment="1" applyProtection="1">
      <alignment horizontal="left" vertical="center"/>
    </xf>
    <xf numFmtId="177" fontId="3" fillId="0" borderId="26" xfId="1" applyNumberFormat="1" applyFont="1" applyBorder="1" applyAlignment="1" applyProtection="1">
      <alignment horizontal="left" vertical="center"/>
    </xf>
    <xf numFmtId="177" fontId="3" fillId="0" borderId="27" xfId="1" applyNumberFormat="1" applyFont="1" applyBorder="1" applyAlignment="1" applyProtection="1">
      <alignment horizontal="left" vertical="center"/>
    </xf>
    <xf numFmtId="177" fontId="3" fillId="0" borderId="2" xfId="1" applyNumberFormat="1" applyFont="1" applyBorder="1" applyAlignment="1" applyProtection="1">
      <alignment horizontal="left" vertical="center"/>
    </xf>
    <xf numFmtId="177" fontId="3" fillId="0" borderId="0" xfId="1" applyNumberFormat="1" applyFont="1" applyAlignment="1" applyProtection="1">
      <alignment horizontal="left" vertical="top"/>
    </xf>
    <xf numFmtId="177" fontId="3" fillId="0" borderId="1" xfId="1" applyNumberFormat="1" applyFont="1" applyBorder="1" applyProtection="1">
      <alignment vertical="center"/>
    </xf>
    <xf numFmtId="177" fontId="3" fillId="0" borderId="2" xfId="1" applyNumberFormat="1" applyFont="1" applyBorder="1" applyProtection="1">
      <alignment vertical="center"/>
    </xf>
    <xf numFmtId="176" fontId="14" fillId="0" borderId="15"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9"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8"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1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38" xfId="0" applyFont="1" applyBorder="1" applyAlignment="1" applyProtection="1">
      <alignment horizontal="left" vertical="center"/>
    </xf>
    <xf numFmtId="49" fontId="3" fillId="0" borderId="37" xfId="0" applyNumberFormat="1" applyFont="1" applyBorder="1" applyAlignment="1" applyProtection="1">
      <alignment horizontal="center" vertical="center"/>
    </xf>
    <xf numFmtId="49" fontId="3" fillId="0" borderId="38" xfId="0" applyNumberFormat="1" applyFont="1" applyBorder="1" applyAlignment="1" applyProtection="1">
      <alignment horizontal="center" vertical="center"/>
    </xf>
    <xf numFmtId="49" fontId="3" fillId="0" borderId="37" xfId="0" applyNumberFormat="1" applyFont="1" applyBorder="1" applyAlignment="1" applyProtection="1">
      <alignment horizontal="center" vertical="center" wrapText="1"/>
    </xf>
    <xf numFmtId="49" fontId="3" fillId="0" borderId="38"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38" fontId="3" fillId="0" borderId="38" xfId="0" applyNumberFormat="1" applyFont="1" applyBorder="1" applyAlignment="1" applyProtection="1">
      <alignment horizontal="center" vertical="center" wrapText="1"/>
    </xf>
    <xf numFmtId="0" fontId="3" fillId="0" borderId="37" xfId="2" applyFont="1" applyBorder="1" applyAlignment="1" applyProtection="1">
      <alignment horizontal="center" vertical="center" wrapText="1"/>
    </xf>
    <xf numFmtId="0" fontId="3" fillId="0" borderId="3" xfId="2" applyFont="1" applyBorder="1" applyAlignment="1" applyProtection="1">
      <alignment horizontal="center" vertical="center" wrapText="1"/>
    </xf>
    <xf numFmtId="0" fontId="3" fillId="0" borderId="4"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23" xfId="2" applyFont="1" applyBorder="1" applyAlignment="1" applyProtection="1">
      <alignment vertical="center" wrapText="1"/>
    </xf>
    <xf numFmtId="0" fontId="3" fillId="0" borderId="19"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42" xfId="0" applyFont="1" applyBorder="1" applyAlignment="1" applyProtection="1">
      <alignment horizontal="left" vertical="center"/>
    </xf>
    <xf numFmtId="49" fontId="3" fillId="0" borderId="39" xfId="0" applyNumberFormat="1" applyFont="1" applyBorder="1" applyAlignment="1" applyProtection="1">
      <alignment horizontal="center" vertical="center"/>
    </xf>
    <xf numFmtId="49" fontId="3" fillId="0" borderId="40" xfId="0" applyNumberFormat="1" applyFont="1" applyBorder="1" applyAlignment="1" applyProtection="1">
      <alignment horizontal="center" vertical="center"/>
    </xf>
    <xf numFmtId="49" fontId="3" fillId="0" borderId="41" xfId="0" applyNumberFormat="1" applyFont="1" applyBorder="1" applyAlignment="1" applyProtection="1">
      <alignment horizontal="center" vertical="center" wrapText="1"/>
    </xf>
    <xf numFmtId="49" fontId="3" fillId="0" borderId="42" xfId="0" applyNumberFormat="1" applyFont="1" applyBorder="1" applyAlignment="1" applyProtection="1">
      <alignment horizontal="center" vertical="center" wrapText="1"/>
    </xf>
    <xf numFmtId="38" fontId="3" fillId="0" borderId="41" xfId="0" applyNumberFormat="1" applyFont="1" applyBorder="1" applyAlignment="1" applyProtection="1">
      <alignment horizontal="center" vertical="center" wrapText="1"/>
    </xf>
    <xf numFmtId="38" fontId="3" fillId="0" borderId="42" xfId="0" applyNumberFormat="1" applyFont="1" applyBorder="1" applyAlignment="1" applyProtection="1">
      <alignment horizontal="center" vertical="center" wrapText="1"/>
    </xf>
    <xf numFmtId="0" fontId="3" fillId="0" borderId="41" xfId="2" applyFont="1" applyBorder="1" applyAlignment="1" applyProtection="1">
      <alignment horizontal="center" vertical="center" wrapText="1"/>
    </xf>
    <xf numFmtId="0" fontId="3" fillId="0" borderId="32" xfId="2" applyFont="1" applyBorder="1" applyAlignment="1" applyProtection="1">
      <alignment horizontal="center" vertical="center"/>
    </xf>
    <xf numFmtId="0" fontId="3" fillId="0" borderId="32" xfId="2" applyFont="1" applyBorder="1" applyAlignment="1" applyProtection="1">
      <alignment horizontal="center" vertical="center" wrapText="1"/>
    </xf>
    <xf numFmtId="0" fontId="3" fillId="0" borderId="34" xfId="2" applyFont="1" applyBorder="1" applyAlignment="1" applyProtection="1">
      <alignment horizontal="center" vertical="center"/>
    </xf>
    <xf numFmtId="0" fontId="3" fillId="0" borderId="23" xfId="2"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49" fontId="3" fillId="0" borderId="14" xfId="0" applyNumberFormat="1" applyFont="1" applyBorder="1" applyAlignment="1" applyProtection="1">
      <alignment horizontal="center" vertical="center"/>
    </xf>
    <xf numFmtId="0" fontId="3" fillId="0" borderId="7"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9" xfId="2" applyFont="1" applyBorder="1" applyAlignment="1" applyProtection="1">
      <alignment horizontal="left" vertical="center" wrapText="1"/>
    </xf>
    <xf numFmtId="38" fontId="13" fillId="0" borderId="23" xfId="0" applyNumberFormat="1" applyFont="1" applyBorder="1" applyAlignment="1" applyProtection="1">
      <alignment horizontal="right" vertical="center"/>
    </xf>
    <xf numFmtId="49" fontId="3" fillId="0" borderId="25" xfId="0" applyNumberFormat="1" applyFont="1" applyBorder="1" applyAlignment="1" applyProtection="1">
      <alignment horizontal="center" vertical="center"/>
    </xf>
    <xf numFmtId="0" fontId="3" fillId="0" borderId="18" xfId="2" applyFont="1" applyBorder="1" applyProtection="1">
      <alignment vertical="center"/>
    </xf>
    <xf numFmtId="49" fontId="3" fillId="0" borderId="17" xfId="0" applyNumberFormat="1" applyFont="1" applyBorder="1" applyAlignment="1" applyProtection="1">
      <alignment horizontal="center" vertical="center"/>
    </xf>
    <xf numFmtId="14" fontId="3" fillId="0" borderId="37" xfId="2" applyNumberFormat="1" applyFont="1" applyBorder="1" applyAlignment="1" applyProtection="1">
      <alignment horizontal="left" vertical="center"/>
    </xf>
    <xf numFmtId="14" fontId="3" fillId="0" borderId="18" xfId="2" applyNumberFormat="1" applyFont="1" applyBorder="1" applyAlignment="1" applyProtection="1">
      <alignment horizontal="left" vertical="center"/>
    </xf>
    <xf numFmtId="14" fontId="3" fillId="0" borderId="20" xfId="2" applyNumberFormat="1" applyFont="1" applyBorder="1" applyAlignment="1" applyProtection="1">
      <alignment horizontal="left" vertical="center"/>
    </xf>
    <xf numFmtId="14" fontId="3" fillId="0" borderId="24" xfId="2" applyNumberFormat="1" applyFont="1" applyBorder="1" applyAlignment="1" applyProtection="1">
      <alignment horizontal="center" vertical="center" wrapText="1"/>
    </xf>
    <xf numFmtId="14" fontId="3" fillId="0" borderId="31" xfId="2" applyNumberFormat="1" applyFont="1" applyBorder="1" applyAlignment="1" applyProtection="1">
      <alignment horizontal="center" vertical="center" wrapText="1"/>
    </xf>
    <xf numFmtId="14" fontId="3" fillId="0" borderId="33" xfId="2" applyNumberFormat="1" applyFont="1" applyBorder="1" applyAlignment="1" applyProtection="1">
      <alignment horizontal="center" vertical="center" wrapText="1"/>
    </xf>
    <xf numFmtId="14" fontId="3" fillId="0" borderId="0" xfId="2" applyNumberFormat="1" applyFont="1" applyAlignment="1" applyProtection="1">
      <alignment horizontal="center" vertical="center" wrapText="1"/>
    </xf>
    <xf numFmtId="49" fontId="3" fillId="0" borderId="19" xfId="0" applyNumberFormat="1" applyFont="1" applyBorder="1" applyAlignment="1" applyProtection="1">
      <alignment horizontal="center" vertical="center"/>
    </xf>
    <xf numFmtId="14" fontId="3" fillId="0" borderId="41" xfId="2" applyNumberFormat="1" applyFont="1" applyBorder="1" applyAlignment="1" applyProtection="1">
      <alignment horizontal="left" vertical="center"/>
    </xf>
    <xf numFmtId="14" fontId="3" fillId="0" borderId="15" xfId="2" applyNumberFormat="1" applyFont="1" applyBorder="1" applyAlignment="1" applyProtection="1">
      <alignment horizontal="left" vertical="center"/>
    </xf>
    <xf numFmtId="14" fontId="3" fillId="0" borderId="16" xfId="2" applyNumberFormat="1" applyFont="1" applyBorder="1" applyAlignment="1" applyProtection="1">
      <alignment horizontal="left" vertical="center"/>
    </xf>
    <xf numFmtId="49" fontId="3" fillId="0" borderId="21" xfId="2" applyNumberFormat="1" applyFont="1" applyBorder="1" applyAlignment="1" applyProtection="1">
      <alignment horizontal="center" vertical="center"/>
    </xf>
    <xf numFmtId="14" fontId="3" fillId="0" borderId="0" xfId="2" applyNumberFormat="1" applyFont="1" applyAlignment="1" applyProtection="1">
      <alignment horizontal="center" vertical="center"/>
    </xf>
    <xf numFmtId="14" fontId="3" fillId="0" borderId="3" xfId="2" applyNumberFormat="1" applyFont="1" applyBorder="1" applyAlignment="1" applyProtection="1">
      <alignment horizontal="center" vertical="center" wrapText="1"/>
    </xf>
    <xf numFmtId="14" fontId="3" fillId="0" borderId="21" xfId="2" applyNumberFormat="1" applyFont="1" applyBorder="1" applyAlignment="1" applyProtection="1">
      <alignment vertical="center" wrapText="1"/>
    </xf>
    <xf numFmtId="14" fontId="3" fillId="0" borderId="0" xfId="2" applyNumberFormat="1" applyFont="1" applyAlignment="1" applyProtection="1">
      <alignment vertical="center" wrapText="1"/>
    </xf>
    <xf numFmtId="49" fontId="3" fillId="0" borderId="21" xfId="2" applyNumberFormat="1" applyFont="1" applyBorder="1" applyProtection="1">
      <alignment vertical="center"/>
    </xf>
    <xf numFmtId="49" fontId="3" fillId="0" borderId="0" xfId="2" applyNumberFormat="1" applyFont="1" applyAlignment="1" applyProtection="1">
      <alignment horizontal="center" vertical="center"/>
    </xf>
    <xf numFmtId="0" fontId="3" fillId="0" borderId="19" xfId="2" applyFont="1" applyBorder="1" applyProtection="1">
      <alignment vertical="center"/>
    </xf>
    <xf numFmtId="0" fontId="16" fillId="0" borderId="0" xfId="2" applyFont="1" applyProtection="1">
      <alignment vertical="center"/>
    </xf>
    <xf numFmtId="0" fontId="14" fillId="0" borderId="0" xfId="2" applyFont="1" applyProtection="1">
      <alignment vertical="center"/>
    </xf>
    <xf numFmtId="0" fontId="16" fillId="0" borderId="15" xfId="0" applyFont="1" applyBorder="1" applyAlignment="1" applyProtection="1">
      <alignment horizontal="left" vertical="center" wrapText="1"/>
    </xf>
    <xf numFmtId="0" fontId="3" fillId="0" borderId="22" xfId="2" applyFont="1" applyBorder="1" applyProtection="1">
      <alignment vertical="center"/>
    </xf>
    <xf numFmtId="0" fontId="3" fillId="0" borderId="1" xfId="2" applyFont="1" applyBorder="1" applyProtection="1">
      <alignment vertical="center"/>
    </xf>
    <xf numFmtId="0" fontId="3" fillId="0" borderId="26" xfId="2" applyFont="1" applyBorder="1" applyProtection="1">
      <alignment vertical="center"/>
    </xf>
    <xf numFmtId="0" fontId="3" fillId="0" borderId="27" xfId="2" applyFont="1" applyBorder="1" applyProtection="1">
      <alignment vertical="center"/>
    </xf>
    <xf numFmtId="49" fontId="3" fillId="0" borderId="18" xfId="0" applyNumberFormat="1" applyFont="1" applyBorder="1" applyAlignment="1" applyProtection="1">
      <alignment horizontal="center" vertical="center"/>
    </xf>
    <xf numFmtId="49" fontId="3" fillId="0" borderId="20" xfId="0" applyNumberFormat="1" applyFont="1" applyBorder="1" applyAlignment="1" applyProtection="1">
      <alignment horizontal="center" vertical="center"/>
    </xf>
    <xf numFmtId="0" fontId="3" fillId="0" borderId="24" xfId="2" applyFont="1" applyBorder="1" applyAlignment="1" applyProtection="1">
      <alignment horizontal="center" vertical="top"/>
    </xf>
    <xf numFmtId="0" fontId="13" fillId="0" borderId="3" xfId="2" applyFont="1" applyBorder="1" applyAlignment="1" applyProtection="1">
      <alignment horizontal="left" vertical="top" wrapText="1"/>
    </xf>
    <xf numFmtId="0" fontId="13" fillId="0" borderId="4" xfId="2" applyFont="1" applyBorder="1" applyAlignment="1" applyProtection="1">
      <alignment horizontal="left" vertical="top" wrapText="1"/>
    </xf>
    <xf numFmtId="0" fontId="13" fillId="0" borderId="5" xfId="2" applyFont="1" applyBorder="1" applyAlignment="1" applyProtection="1">
      <alignment horizontal="left" vertical="top" wrapText="1"/>
    </xf>
    <xf numFmtId="0" fontId="23" fillId="0" borderId="3" xfId="2" applyFont="1" applyBorder="1" applyAlignment="1" applyProtection="1">
      <alignment vertical="top" wrapText="1"/>
    </xf>
    <xf numFmtId="0" fontId="23" fillId="0" borderId="4" xfId="2" applyFont="1" applyBorder="1" applyAlignment="1" applyProtection="1">
      <alignment vertical="top" wrapText="1"/>
    </xf>
    <xf numFmtId="0" fontId="23" fillId="0" borderId="5" xfId="2" applyFont="1" applyBorder="1" applyAlignment="1" applyProtection="1">
      <alignment vertical="top" wrapText="1"/>
    </xf>
    <xf numFmtId="0" fontId="21" fillId="0" borderId="3" xfId="2" applyFont="1" applyBorder="1" applyAlignment="1" applyProtection="1">
      <alignment vertical="top"/>
    </xf>
    <xf numFmtId="0" fontId="21" fillId="0" borderId="4" xfId="2" applyFont="1" applyBorder="1" applyAlignment="1" applyProtection="1">
      <alignment vertical="top"/>
    </xf>
    <xf numFmtId="0" fontId="21" fillId="0" borderId="5" xfId="2" applyFont="1" applyBorder="1" applyAlignment="1" applyProtection="1">
      <alignment vertical="top"/>
    </xf>
    <xf numFmtId="0" fontId="3" fillId="0" borderId="47" xfId="2" applyFont="1" applyBorder="1" applyAlignment="1" applyProtection="1">
      <alignment horizontal="center" vertical="top" wrapText="1"/>
    </xf>
    <xf numFmtId="0" fontId="13" fillId="0" borderId="7" xfId="2" applyFont="1" applyBorder="1" applyAlignment="1" applyProtection="1">
      <alignment horizontal="left" vertical="top" wrapText="1"/>
    </xf>
    <xf numFmtId="0" fontId="13" fillId="0" borderId="8" xfId="2" applyFont="1" applyBorder="1" applyAlignment="1" applyProtection="1">
      <alignment horizontal="left" vertical="top" wrapText="1"/>
    </xf>
    <xf numFmtId="0" fontId="13" fillId="0" borderId="9" xfId="2" applyFont="1" applyBorder="1" applyAlignment="1" applyProtection="1">
      <alignment horizontal="left" vertical="top" wrapText="1"/>
    </xf>
    <xf numFmtId="0" fontId="23" fillId="0" borderId="7" xfId="2" applyFont="1" applyBorder="1" applyAlignment="1" applyProtection="1">
      <alignment vertical="top" wrapText="1"/>
    </xf>
    <xf numFmtId="0" fontId="23" fillId="0" borderId="8" xfId="2" applyFont="1" applyBorder="1" applyAlignment="1" applyProtection="1">
      <alignment vertical="top" wrapText="1"/>
    </xf>
    <xf numFmtId="0" fontId="23" fillId="0" borderId="9" xfId="2" applyFont="1" applyBorder="1" applyAlignment="1" applyProtection="1">
      <alignment vertical="top" wrapText="1"/>
    </xf>
    <xf numFmtId="0" fontId="21" fillId="0" borderId="7" xfId="2" applyFont="1" applyBorder="1" applyAlignment="1" applyProtection="1">
      <alignment vertical="top"/>
    </xf>
    <xf numFmtId="0" fontId="21" fillId="0" borderId="8" xfId="2" applyFont="1" applyBorder="1" applyAlignment="1" applyProtection="1">
      <alignment vertical="top"/>
    </xf>
    <xf numFmtId="0" fontId="21" fillId="0" borderId="9" xfId="2" applyFont="1" applyBorder="1" applyAlignment="1" applyProtection="1">
      <alignment vertical="top"/>
    </xf>
    <xf numFmtId="0" fontId="3" fillId="0" borderId="47" xfId="2" applyFont="1" applyBorder="1" applyAlignment="1" applyProtection="1">
      <alignment horizontal="center" vertical="top"/>
    </xf>
    <xf numFmtId="0" fontId="21" fillId="0" borderId="7" xfId="2" applyFont="1" applyBorder="1" applyAlignment="1" applyProtection="1">
      <alignment vertical="top" wrapText="1"/>
    </xf>
    <xf numFmtId="0" fontId="21" fillId="0" borderId="8" xfId="2" applyFont="1" applyBorder="1" applyAlignment="1" applyProtection="1">
      <alignment vertical="top" wrapText="1"/>
    </xf>
    <xf numFmtId="0" fontId="21" fillId="0" borderId="9" xfId="2" applyFont="1" applyBorder="1" applyAlignment="1" applyProtection="1">
      <alignment vertical="top" wrapText="1"/>
    </xf>
    <xf numFmtId="0" fontId="3" fillId="0" borderId="48" xfId="2" applyFont="1" applyBorder="1" applyAlignment="1" applyProtection="1">
      <alignment horizontal="center" vertical="top"/>
    </xf>
    <xf numFmtId="0" fontId="13" fillId="0" borderId="45" xfId="2" applyFont="1" applyBorder="1" applyAlignment="1" applyProtection="1">
      <alignment horizontal="left" vertical="top" wrapText="1"/>
    </xf>
    <xf numFmtId="0" fontId="13" fillId="0" borderId="28" xfId="2" applyFont="1" applyBorder="1" applyAlignment="1" applyProtection="1">
      <alignment horizontal="left" vertical="top" wrapText="1"/>
    </xf>
    <xf numFmtId="0" fontId="13" fillId="0" borderId="46" xfId="2" applyFont="1" applyBorder="1" applyAlignment="1" applyProtection="1">
      <alignment horizontal="left" vertical="top" wrapText="1"/>
    </xf>
    <xf numFmtId="0" fontId="23" fillId="0" borderId="45" xfId="2" applyFont="1" applyBorder="1" applyAlignment="1" applyProtection="1">
      <alignment vertical="top" wrapText="1"/>
    </xf>
    <xf numFmtId="0" fontId="23" fillId="0" borderId="28" xfId="2" applyFont="1" applyBorder="1" applyAlignment="1" applyProtection="1">
      <alignment vertical="top" wrapText="1"/>
    </xf>
    <xf numFmtId="0" fontId="23" fillId="0" borderId="46" xfId="2" applyFont="1" applyBorder="1" applyAlignment="1" applyProtection="1">
      <alignment vertical="top" wrapText="1"/>
    </xf>
    <xf numFmtId="0" fontId="21" fillId="0" borderId="45" xfId="2" applyFont="1" applyBorder="1" applyAlignment="1" applyProtection="1">
      <alignment vertical="top" wrapText="1"/>
    </xf>
    <xf numFmtId="0" fontId="21" fillId="0" borderId="28" xfId="2" applyFont="1" applyBorder="1" applyAlignment="1" applyProtection="1">
      <alignment vertical="top" wrapText="1"/>
    </xf>
    <xf numFmtId="0" fontId="3" fillId="0" borderId="50" xfId="2" applyFont="1" applyBorder="1" applyAlignment="1" applyProtection="1">
      <alignment horizontal="center" vertical="top" wrapText="1"/>
    </xf>
    <xf numFmtId="0" fontId="13" fillId="0" borderId="29" xfId="2" applyFont="1" applyBorder="1" applyAlignment="1" applyProtection="1">
      <alignment horizontal="left" vertical="top" wrapText="1"/>
    </xf>
    <xf numFmtId="0" fontId="13" fillId="0" borderId="11" xfId="2" applyFont="1" applyBorder="1" applyAlignment="1" applyProtection="1">
      <alignment horizontal="left" vertical="top" wrapText="1"/>
    </xf>
    <xf numFmtId="0" fontId="13" fillId="0" borderId="30" xfId="2" applyFont="1" applyBorder="1" applyAlignment="1" applyProtection="1">
      <alignment horizontal="left" vertical="top" wrapText="1"/>
    </xf>
    <xf numFmtId="0" fontId="23" fillId="0" borderId="29" xfId="2" applyFont="1" applyBorder="1" applyAlignment="1" applyProtection="1">
      <alignment vertical="top" wrapText="1"/>
    </xf>
    <xf numFmtId="0" fontId="23" fillId="0" borderId="11" xfId="2" applyFont="1" applyBorder="1" applyAlignment="1" applyProtection="1">
      <alignment vertical="top" wrapText="1"/>
    </xf>
    <xf numFmtId="0" fontId="23" fillId="0" borderId="30" xfId="2" applyFont="1" applyBorder="1" applyAlignment="1" applyProtection="1">
      <alignment vertical="top" wrapText="1"/>
    </xf>
    <xf numFmtId="0" fontId="21" fillId="0" borderId="29" xfId="2" applyFont="1" applyBorder="1" applyAlignment="1" applyProtection="1">
      <alignment vertical="top" wrapText="1"/>
    </xf>
    <xf numFmtId="0" fontId="21" fillId="0" borderId="11" xfId="2" applyFont="1" applyBorder="1" applyAlignment="1" applyProtection="1">
      <alignment vertical="top" wrapText="1"/>
    </xf>
    <xf numFmtId="0" fontId="21" fillId="0" borderId="30" xfId="2" applyFont="1" applyBorder="1" applyAlignment="1" applyProtection="1">
      <alignment vertical="top" wrapText="1"/>
    </xf>
    <xf numFmtId="0" fontId="3" fillId="0" borderId="16" xfId="2" applyFont="1" applyBorder="1" applyProtection="1">
      <alignment vertical="center"/>
    </xf>
    <xf numFmtId="182" fontId="3" fillId="0" borderId="0" xfId="1" applyNumberFormat="1" applyFont="1" applyProtection="1">
      <alignment vertical="center"/>
    </xf>
    <xf numFmtId="0" fontId="3" fillId="0" borderId="23" xfId="1" applyFont="1" applyBorder="1" applyProtection="1">
      <alignment vertical="center"/>
    </xf>
    <xf numFmtId="182" fontId="21" fillId="0" borderId="0" xfId="2" applyNumberFormat="1" applyFont="1" applyProtection="1">
      <alignment vertical="center"/>
    </xf>
    <xf numFmtId="0" fontId="21" fillId="0" borderId="23" xfId="2" applyFont="1" applyBorder="1" applyProtection="1">
      <alignment vertical="center"/>
    </xf>
    <xf numFmtId="0" fontId="21" fillId="0" borderId="15" xfId="2" applyFont="1" applyBorder="1" applyProtection="1">
      <alignment vertical="center"/>
    </xf>
    <xf numFmtId="0" fontId="21" fillId="0" borderId="15" xfId="2" applyFont="1" applyBorder="1" applyAlignment="1" applyProtection="1">
      <alignment horizontal="left" vertical="center"/>
    </xf>
    <xf numFmtId="0" fontId="21" fillId="0" borderId="0" xfId="2" applyFont="1" applyProtection="1">
      <alignment vertical="center"/>
    </xf>
    <xf numFmtId="0" fontId="21" fillId="0" borderId="21" xfId="2"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7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83"/>
  <sheetViews>
    <sheetView showGridLines="0" tabSelected="1" topLeftCell="B1" zoomScaleNormal="100" workbookViewId="0">
      <selection activeCell="B1" sqref="B1"/>
    </sheetView>
  </sheetViews>
  <sheetFormatPr defaultColWidth="9" defaultRowHeight="13.5" x14ac:dyDescent="0.15"/>
  <cols>
    <col min="1" max="1" width="10.375" style="72" hidden="1" customWidth="1"/>
    <col min="2" max="3" width="1.625" style="72" customWidth="1"/>
    <col min="4" max="5" width="5.625" style="72" customWidth="1"/>
    <col min="6" max="6" width="6.625" style="72" customWidth="1"/>
    <col min="7" max="7" width="6.125" style="72" customWidth="1"/>
    <col min="8" max="8" width="2.625" style="72" customWidth="1"/>
    <col min="9" max="9" width="1.625" style="72" customWidth="1"/>
    <col min="10" max="10" width="8.125" style="72" customWidth="1"/>
    <col min="11" max="14" width="5.625" style="72" customWidth="1"/>
    <col min="15" max="15" width="6.125" style="72" customWidth="1"/>
    <col min="16" max="16" width="8.625" style="72" customWidth="1"/>
    <col min="17" max="17" width="6.625" style="72" customWidth="1"/>
    <col min="18" max="18" width="8.625" style="72" customWidth="1"/>
    <col min="19" max="19" width="11.625" style="72" customWidth="1"/>
    <col min="20" max="25" width="7.375" style="72" customWidth="1"/>
    <col min="26" max="26" width="2.625" style="72" customWidth="1"/>
    <col min="27" max="27" width="3.625" style="72" customWidth="1"/>
    <col min="28" max="16384" width="9" style="72"/>
  </cols>
  <sheetData>
    <row r="1" spans="1:27" ht="30" customHeight="1" x14ac:dyDescent="0.15">
      <c r="A1" s="299" t="s">
        <v>249</v>
      </c>
      <c r="B1" s="70"/>
      <c r="C1" s="71" t="s">
        <v>260</v>
      </c>
      <c r="D1" s="71"/>
      <c r="Q1" s="73"/>
      <c r="R1" s="73"/>
      <c r="T1" s="74"/>
      <c r="U1" s="74"/>
      <c r="V1" s="74"/>
      <c r="W1" s="298" t="s">
        <v>268</v>
      </c>
      <c r="X1" s="75"/>
      <c r="Y1" s="75"/>
      <c r="Z1" s="75"/>
      <c r="AA1" s="73"/>
    </row>
    <row r="2" spans="1:27" ht="15" hidden="1" customHeight="1" x14ac:dyDescent="0.15">
      <c r="A2" s="299" t="s">
        <v>67</v>
      </c>
      <c r="B2" s="70"/>
      <c r="C2" s="76"/>
      <c r="D2" s="76"/>
      <c r="AA2" s="73"/>
    </row>
    <row r="3" spans="1:27" ht="30" customHeight="1" x14ac:dyDescent="0.15">
      <c r="A3" s="300" t="s">
        <v>269</v>
      </c>
      <c r="B3" s="77"/>
      <c r="C3" s="72" t="s">
        <v>179</v>
      </c>
      <c r="AA3" s="73"/>
    </row>
    <row r="4" spans="1:27" ht="5.25" customHeight="1" x14ac:dyDescent="0.15">
      <c r="A4" s="77"/>
      <c r="B4" s="77"/>
      <c r="C4" s="78"/>
      <c r="D4" s="79"/>
      <c r="E4" s="79"/>
      <c r="F4" s="79"/>
      <c r="G4" s="79"/>
      <c r="H4" s="79"/>
      <c r="I4" s="79"/>
      <c r="J4" s="79"/>
      <c r="K4" s="79"/>
      <c r="L4" s="79"/>
      <c r="M4" s="79"/>
      <c r="N4" s="79"/>
      <c r="O4" s="79"/>
      <c r="P4" s="79"/>
      <c r="Q4" s="79"/>
      <c r="R4" s="79"/>
      <c r="S4" s="79"/>
      <c r="T4" s="79"/>
      <c r="U4" s="79"/>
      <c r="V4" s="79"/>
      <c r="W4" s="79"/>
      <c r="X4" s="79"/>
      <c r="Y4" s="79"/>
      <c r="Z4" s="80"/>
    </row>
    <row r="5" spans="1:27" ht="15" customHeight="1" x14ac:dyDescent="0.15">
      <c r="A5" s="77"/>
      <c r="B5" s="81"/>
      <c r="C5" s="82" t="s">
        <v>176</v>
      </c>
      <c r="D5" s="83"/>
      <c r="E5" s="83"/>
      <c r="F5" s="83"/>
      <c r="G5" s="83"/>
      <c r="H5" s="83"/>
      <c r="I5" s="83"/>
      <c r="J5" s="83"/>
      <c r="K5" s="83"/>
      <c r="L5" s="83"/>
      <c r="M5" s="83"/>
      <c r="N5" s="83"/>
      <c r="O5" s="83"/>
      <c r="P5" s="83"/>
      <c r="Q5" s="83"/>
      <c r="R5" s="83"/>
      <c r="S5" s="83"/>
      <c r="T5" s="83"/>
      <c r="U5" s="83"/>
      <c r="V5" s="83"/>
      <c r="W5" s="83"/>
      <c r="X5" s="83"/>
      <c r="Y5" s="83"/>
      <c r="Z5" s="84"/>
    </row>
    <row r="6" spans="1:27" ht="15" customHeight="1" x14ac:dyDescent="0.15">
      <c r="A6" s="77"/>
      <c r="B6" s="77"/>
      <c r="C6" s="82" t="s">
        <v>13</v>
      </c>
      <c r="D6" s="83"/>
      <c r="E6" s="83"/>
      <c r="F6" s="83"/>
      <c r="G6" s="83"/>
      <c r="H6" s="83"/>
      <c r="I6" s="83"/>
      <c r="J6" s="83"/>
      <c r="K6" s="83"/>
      <c r="L6" s="83"/>
      <c r="M6" s="83"/>
      <c r="N6" s="83"/>
      <c r="O6" s="83"/>
      <c r="P6" s="83"/>
      <c r="Q6" s="83"/>
      <c r="R6" s="83"/>
      <c r="S6" s="83"/>
      <c r="T6" s="83"/>
      <c r="U6" s="83"/>
      <c r="V6" s="83"/>
      <c r="W6" s="83"/>
      <c r="X6" s="83"/>
      <c r="Y6" s="83"/>
      <c r="Z6" s="84"/>
    </row>
    <row r="7" spans="1:27" ht="15" customHeight="1" x14ac:dyDescent="0.15">
      <c r="A7" s="77"/>
      <c r="B7" s="77"/>
      <c r="C7" s="82" t="s">
        <v>14</v>
      </c>
      <c r="D7" s="83"/>
      <c r="E7" s="83"/>
      <c r="F7" s="83"/>
      <c r="G7" s="83"/>
      <c r="H7" s="83"/>
      <c r="I7" s="83"/>
      <c r="J7" s="83"/>
      <c r="K7" s="83"/>
      <c r="L7" s="83"/>
      <c r="M7" s="83"/>
      <c r="N7" s="83"/>
      <c r="O7" s="83"/>
      <c r="P7" s="83"/>
      <c r="Q7" s="83"/>
      <c r="R7" s="83"/>
      <c r="S7" s="83"/>
      <c r="T7" s="83"/>
      <c r="U7" s="83"/>
      <c r="V7" s="83"/>
      <c r="W7" s="83"/>
      <c r="X7" s="83"/>
      <c r="Y7" s="83"/>
      <c r="Z7" s="84"/>
    </row>
    <row r="8" spans="1:27" ht="15" hidden="1" customHeight="1" x14ac:dyDescent="0.15">
      <c r="A8" s="77"/>
      <c r="B8" s="77"/>
      <c r="C8" s="82"/>
      <c r="D8" s="83"/>
      <c r="E8" s="83"/>
      <c r="F8" s="83"/>
      <c r="G8" s="83"/>
      <c r="H8" s="83"/>
      <c r="I8" s="83"/>
      <c r="J8" s="83"/>
      <c r="K8" s="83"/>
      <c r="L8" s="83"/>
      <c r="M8" s="83"/>
      <c r="N8" s="83"/>
      <c r="O8" s="83"/>
      <c r="P8" s="83"/>
      <c r="Q8" s="83"/>
      <c r="R8" s="83"/>
      <c r="S8" s="83"/>
      <c r="T8" s="83"/>
      <c r="U8" s="83"/>
      <c r="V8" s="83"/>
      <c r="W8" s="83"/>
      <c r="X8" s="83"/>
      <c r="Y8" s="83"/>
      <c r="Z8" s="84"/>
    </row>
    <row r="9" spans="1:27" ht="5.25" customHeight="1" x14ac:dyDescent="0.15">
      <c r="A9" s="77"/>
      <c r="B9" s="77"/>
      <c r="C9" s="85"/>
      <c r="D9" s="86"/>
      <c r="E9" s="86"/>
      <c r="F9" s="86"/>
      <c r="G9" s="86"/>
      <c r="H9" s="86"/>
      <c r="I9" s="86"/>
      <c r="J9" s="86"/>
      <c r="K9" s="86"/>
      <c r="L9" s="86"/>
      <c r="M9" s="86"/>
      <c r="N9" s="86"/>
      <c r="O9" s="86"/>
      <c r="P9" s="86"/>
      <c r="Q9" s="86"/>
      <c r="R9" s="86"/>
      <c r="S9" s="86"/>
      <c r="T9" s="86"/>
      <c r="U9" s="86"/>
      <c r="V9" s="86"/>
      <c r="W9" s="86"/>
      <c r="X9" s="86"/>
      <c r="Y9" s="86"/>
      <c r="Z9" s="87"/>
    </row>
    <row r="10" spans="1:27" ht="30" customHeight="1" x14ac:dyDescent="0.15">
      <c r="A10" s="77"/>
      <c r="B10" s="77"/>
    </row>
    <row r="11" spans="1:27" ht="15" hidden="1" customHeight="1" x14ac:dyDescent="0.15">
      <c r="A11" s="77"/>
      <c r="B11" s="77"/>
    </row>
    <row r="12" spans="1:27" ht="15" hidden="1" customHeight="1" x14ac:dyDescent="0.15">
      <c r="A12" s="77"/>
      <c r="B12" s="77"/>
    </row>
    <row r="13" spans="1:27" ht="20.100000000000001" customHeight="1" x14ac:dyDescent="0.15">
      <c r="A13" s="77"/>
      <c r="B13" s="77"/>
      <c r="C13" s="88" t="s">
        <v>150</v>
      </c>
      <c r="D13" s="89"/>
      <c r="E13" s="89"/>
      <c r="F13" s="89"/>
      <c r="G13" s="89"/>
      <c r="H13" s="90"/>
    </row>
    <row r="14" spans="1:27" ht="15" customHeight="1" x14ac:dyDescent="0.15">
      <c r="A14" s="77"/>
      <c r="B14" s="77"/>
      <c r="C14" s="91"/>
      <c r="D14" s="92"/>
      <c r="E14" s="92"/>
      <c r="F14" s="92"/>
      <c r="G14" s="92"/>
      <c r="H14" s="92"/>
      <c r="I14" s="93"/>
      <c r="J14" s="93"/>
      <c r="K14" s="93"/>
      <c r="L14" s="93"/>
      <c r="M14" s="93"/>
      <c r="N14" s="93"/>
      <c r="O14" s="93"/>
      <c r="P14" s="93"/>
      <c r="Q14" s="93"/>
      <c r="R14" s="93"/>
      <c r="S14" s="93"/>
      <c r="T14" s="93"/>
      <c r="U14" s="93"/>
      <c r="V14" s="93"/>
      <c r="W14" s="93"/>
      <c r="X14" s="93"/>
      <c r="Y14" s="93"/>
      <c r="Z14" s="94"/>
    </row>
    <row r="15" spans="1:27" ht="15.75" hidden="1" customHeight="1" x14ac:dyDescent="0.15">
      <c r="A15" s="77"/>
      <c r="B15" s="77"/>
      <c r="C15" s="95"/>
      <c r="D15" s="96"/>
      <c r="E15" s="97"/>
      <c r="F15" s="97"/>
      <c r="G15" s="97"/>
      <c r="H15" s="97"/>
      <c r="I15" s="98"/>
      <c r="J15" s="99"/>
      <c r="K15" s="99"/>
      <c r="L15" s="99"/>
      <c r="M15" s="99"/>
      <c r="N15" s="99"/>
      <c r="O15" s="99"/>
      <c r="P15" s="99"/>
      <c r="Q15" s="99"/>
      <c r="R15" s="99"/>
      <c r="S15" s="99"/>
      <c r="T15" s="99"/>
      <c r="U15" s="99"/>
      <c r="V15" s="99"/>
      <c r="W15" s="99"/>
      <c r="X15" s="99"/>
      <c r="Y15" s="99"/>
      <c r="Z15" s="100"/>
    </row>
    <row r="16" spans="1:27" ht="15.75" hidden="1" customHeight="1" x14ac:dyDescent="0.15">
      <c r="A16" s="77"/>
      <c r="B16" s="77"/>
      <c r="C16" s="95"/>
      <c r="D16" s="96"/>
      <c r="E16" s="101"/>
      <c r="F16" s="101"/>
      <c r="G16" s="101"/>
      <c r="H16" s="101"/>
      <c r="I16" s="98"/>
      <c r="J16" s="102"/>
      <c r="K16" s="102"/>
      <c r="L16" s="102"/>
      <c r="M16" s="102"/>
      <c r="N16" s="102"/>
      <c r="O16" s="102"/>
      <c r="P16" s="102"/>
      <c r="Q16" s="102"/>
      <c r="R16" s="102"/>
      <c r="S16" s="102"/>
      <c r="T16" s="102"/>
      <c r="U16" s="102"/>
      <c r="V16" s="102"/>
      <c r="W16" s="102"/>
      <c r="X16" s="102"/>
      <c r="Y16" s="102"/>
      <c r="Z16" s="100"/>
    </row>
    <row r="17" spans="1:26" ht="15.75" hidden="1" customHeight="1" x14ac:dyDescent="0.15">
      <c r="A17" s="77"/>
      <c r="B17" s="77"/>
      <c r="C17" s="95"/>
      <c r="D17" s="96"/>
      <c r="E17" s="101"/>
      <c r="F17" s="101"/>
      <c r="G17" s="101"/>
      <c r="H17" s="101"/>
      <c r="I17" s="98"/>
      <c r="J17" s="102"/>
      <c r="K17" s="102"/>
      <c r="L17" s="102"/>
      <c r="M17" s="102"/>
      <c r="N17" s="102"/>
      <c r="O17" s="102"/>
      <c r="P17" s="102"/>
      <c r="Q17" s="102"/>
      <c r="R17" s="102"/>
      <c r="S17" s="102"/>
      <c r="T17" s="102"/>
      <c r="U17" s="102"/>
      <c r="V17" s="102"/>
      <c r="W17" s="102"/>
      <c r="X17" s="102"/>
      <c r="Y17" s="102"/>
      <c r="Z17" s="100"/>
    </row>
    <row r="18" spans="1:26" ht="15.75" hidden="1" customHeight="1" x14ac:dyDescent="0.15">
      <c r="A18" s="77"/>
      <c r="B18" s="77"/>
      <c r="C18" s="95"/>
      <c r="D18" s="96"/>
      <c r="E18" s="101"/>
      <c r="F18" s="101"/>
      <c r="G18" s="101"/>
      <c r="H18" s="101"/>
      <c r="I18" s="98"/>
      <c r="J18" s="102"/>
      <c r="K18" s="102"/>
      <c r="L18" s="102"/>
      <c r="M18" s="102"/>
      <c r="N18" s="102"/>
      <c r="O18" s="102"/>
      <c r="P18" s="102"/>
      <c r="Q18" s="102"/>
      <c r="R18" s="102"/>
      <c r="S18" s="102"/>
      <c r="T18" s="102"/>
      <c r="U18" s="102"/>
      <c r="V18" s="102"/>
      <c r="W18" s="102"/>
      <c r="X18" s="102"/>
      <c r="Y18" s="102"/>
      <c r="Z18" s="100"/>
    </row>
    <row r="19" spans="1:26" ht="15.75" hidden="1" customHeight="1" x14ac:dyDescent="0.15">
      <c r="A19" s="77"/>
      <c r="B19" s="77"/>
      <c r="C19" s="95"/>
      <c r="D19" s="96"/>
      <c r="E19" s="101"/>
      <c r="F19" s="101"/>
      <c r="G19" s="101"/>
      <c r="H19" s="101"/>
      <c r="I19" s="98"/>
      <c r="J19" s="102"/>
      <c r="K19" s="102"/>
      <c r="L19" s="102"/>
      <c r="M19" s="102"/>
      <c r="N19" s="102"/>
      <c r="O19" s="102"/>
      <c r="P19" s="102"/>
      <c r="Q19" s="102"/>
      <c r="R19" s="102"/>
      <c r="S19" s="102"/>
      <c r="T19" s="102"/>
      <c r="U19" s="102"/>
      <c r="V19" s="102"/>
      <c r="W19" s="102"/>
      <c r="X19" s="102"/>
      <c r="Y19" s="102"/>
      <c r="Z19" s="100"/>
    </row>
    <row r="20" spans="1:26" ht="20.100000000000001" customHeight="1" x14ac:dyDescent="0.15">
      <c r="A20" s="77">
        <f>IFERROR(IF(TRIM($I20)="",1001,0),3)</f>
        <v>1001</v>
      </c>
      <c r="B20" s="77"/>
      <c r="C20" s="95"/>
      <c r="D20" s="96">
        <v>1</v>
      </c>
      <c r="E20" s="72" t="s">
        <v>0</v>
      </c>
      <c r="I20" s="53"/>
      <c r="J20" s="54"/>
      <c r="K20" s="54"/>
      <c r="L20" s="54"/>
      <c r="M20" s="54"/>
      <c r="N20" s="101"/>
      <c r="O20" s="101"/>
      <c r="P20" s="101"/>
      <c r="Q20" s="101"/>
      <c r="R20" s="101"/>
      <c r="S20" s="101"/>
      <c r="T20" s="101"/>
      <c r="U20" s="101"/>
      <c r="V20" s="101"/>
      <c r="W20" s="101"/>
      <c r="X20" s="101"/>
      <c r="Y20" s="101"/>
      <c r="Z20" s="100"/>
    </row>
    <row r="21" spans="1:26" ht="20.100000000000001" customHeight="1" x14ac:dyDescent="0.15">
      <c r="A21" s="77"/>
      <c r="B21" s="77"/>
      <c r="C21" s="95"/>
      <c r="D21" s="96"/>
      <c r="E21" s="101"/>
      <c r="F21" s="101"/>
      <c r="G21" s="101"/>
      <c r="H21" s="101"/>
      <c r="I21" s="98"/>
      <c r="J21" s="103" t="s">
        <v>173</v>
      </c>
      <c r="K21" s="102"/>
      <c r="L21" s="102"/>
      <c r="M21" s="102"/>
      <c r="N21" s="102"/>
      <c r="O21" s="102"/>
      <c r="P21" s="102"/>
      <c r="Q21" s="102"/>
      <c r="R21" s="102"/>
      <c r="S21" s="102"/>
      <c r="T21" s="102"/>
      <c r="U21" s="102"/>
      <c r="V21" s="102"/>
      <c r="W21" s="102"/>
      <c r="X21" s="102"/>
      <c r="Y21" s="102"/>
      <c r="Z21" s="100"/>
    </row>
    <row r="22" spans="1:26" ht="20.100000000000001" customHeight="1" x14ac:dyDescent="0.15">
      <c r="A22" s="77">
        <f>IFERROR(IF(AND(TRIM($I22)&lt;&gt;"", OR(ISERROR(FIND("@"&amp;LEFT($I22,3)&amp;"@", 都道府県3))=FALSE, ISERROR(FIND("@"&amp;LEFT($I22,4)&amp;"@",都道府県4))=FALSE))=FALSE,1001,0),3)</f>
        <v>1001</v>
      </c>
      <c r="B22" s="77"/>
      <c r="C22" s="95"/>
      <c r="D22" s="96">
        <v>2</v>
      </c>
      <c r="E22" s="72" t="s">
        <v>114</v>
      </c>
      <c r="I22" s="32"/>
      <c r="J22" s="32"/>
      <c r="K22" s="32"/>
      <c r="L22" s="32"/>
      <c r="M22" s="32"/>
      <c r="N22" s="32"/>
      <c r="O22" s="32"/>
      <c r="P22" s="32"/>
      <c r="Q22" s="33"/>
      <c r="R22" s="32"/>
      <c r="S22" s="32"/>
      <c r="T22" s="32"/>
      <c r="U22" s="32"/>
      <c r="V22" s="32"/>
      <c r="W22" s="32"/>
      <c r="X22" s="32"/>
      <c r="Y22" s="32"/>
      <c r="Z22" s="100"/>
    </row>
    <row r="23" spans="1:26" ht="20.100000000000001" customHeight="1" x14ac:dyDescent="0.15">
      <c r="A23" s="77"/>
      <c r="B23" s="77"/>
      <c r="C23" s="95"/>
      <c r="D23" s="96"/>
      <c r="E23" s="101"/>
      <c r="F23" s="101"/>
      <c r="G23" s="101"/>
      <c r="H23" s="101"/>
      <c r="I23" s="98"/>
      <c r="J23" s="103" t="s">
        <v>266</v>
      </c>
      <c r="K23" s="102"/>
      <c r="L23" s="102"/>
      <c r="M23" s="102"/>
      <c r="N23" s="102"/>
      <c r="O23" s="102"/>
      <c r="P23" s="102"/>
      <c r="Q23" s="102"/>
      <c r="R23" s="102"/>
      <c r="S23" s="102"/>
      <c r="T23" s="102"/>
      <c r="U23" s="102"/>
      <c r="V23" s="102"/>
      <c r="W23" s="102"/>
      <c r="X23" s="102"/>
      <c r="Y23" s="102"/>
      <c r="Z23" s="100"/>
    </row>
    <row r="24" spans="1:26" ht="20.100000000000001" customHeight="1" x14ac:dyDescent="0.15">
      <c r="A24" s="77">
        <f>IFERROR(IF(TRIM($I24)="",1001,0),3)</f>
        <v>1001</v>
      </c>
      <c r="B24" s="77"/>
      <c r="C24" s="95"/>
      <c r="D24" s="96">
        <v>3</v>
      </c>
      <c r="E24" s="72" t="s">
        <v>151</v>
      </c>
      <c r="I24" s="31"/>
      <c r="J24" s="31"/>
      <c r="K24" s="31"/>
      <c r="L24" s="31"/>
      <c r="M24" s="31"/>
      <c r="N24" s="31"/>
      <c r="O24" s="31"/>
      <c r="P24" s="31"/>
      <c r="Q24" s="34"/>
      <c r="R24" s="31"/>
      <c r="S24" s="31"/>
      <c r="T24" s="31"/>
      <c r="U24" s="31"/>
      <c r="V24" s="31"/>
      <c r="W24" s="31"/>
      <c r="X24" s="31"/>
      <c r="Y24" s="31"/>
      <c r="Z24" s="100"/>
    </row>
    <row r="25" spans="1:26" ht="20.100000000000001" customHeight="1" x14ac:dyDescent="0.15">
      <c r="A25" s="77"/>
      <c r="B25" s="77"/>
      <c r="C25" s="104"/>
      <c r="D25" s="101"/>
      <c r="E25" s="101"/>
      <c r="F25" s="101"/>
      <c r="G25" s="101"/>
      <c r="H25" s="101"/>
      <c r="I25" s="98"/>
      <c r="J25" s="103" t="s">
        <v>166</v>
      </c>
      <c r="K25" s="102"/>
      <c r="L25" s="102"/>
      <c r="M25" s="102"/>
      <c r="N25" s="102"/>
      <c r="O25" s="102"/>
      <c r="P25" s="102"/>
      <c r="Q25" s="102"/>
      <c r="R25" s="102"/>
      <c r="S25" s="102"/>
      <c r="T25" s="102"/>
      <c r="U25" s="102"/>
      <c r="V25" s="102"/>
      <c r="W25" s="102"/>
      <c r="X25" s="102"/>
      <c r="Y25" s="102"/>
      <c r="Z25" s="100"/>
    </row>
    <row r="26" spans="1:26" ht="20.100000000000001" customHeight="1" x14ac:dyDescent="0.15">
      <c r="A26" s="77">
        <f>IFERROR(IF(TRIM($I26)="",1001,0),3)</f>
        <v>1001</v>
      </c>
      <c r="B26" s="77"/>
      <c r="C26" s="95"/>
      <c r="D26" s="96">
        <v>4</v>
      </c>
      <c r="E26" s="72" t="s">
        <v>1</v>
      </c>
      <c r="I26" s="31"/>
      <c r="J26" s="31"/>
      <c r="K26" s="31"/>
      <c r="L26" s="31"/>
      <c r="M26" s="31"/>
      <c r="N26" s="31"/>
      <c r="O26" s="31"/>
      <c r="P26" s="31"/>
      <c r="Q26" s="34"/>
      <c r="R26" s="31"/>
      <c r="S26" s="31"/>
      <c r="T26" s="31"/>
      <c r="U26" s="31"/>
      <c r="V26" s="31"/>
      <c r="W26" s="31"/>
      <c r="X26" s="31"/>
      <c r="Y26" s="31"/>
      <c r="Z26" s="100"/>
    </row>
    <row r="27" spans="1:26" ht="20.100000000000001" customHeight="1" x14ac:dyDescent="0.15">
      <c r="A27" s="77"/>
      <c r="B27" s="77"/>
      <c r="C27" s="104"/>
      <c r="D27" s="101"/>
      <c r="E27" s="101"/>
      <c r="F27" s="101"/>
      <c r="G27" s="101"/>
      <c r="H27" s="101"/>
      <c r="I27" s="98"/>
      <c r="J27" s="103" t="s">
        <v>167</v>
      </c>
      <c r="K27" s="102"/>
      <c r="L27" s="102"/>
      <c r="M27" s="102"/>
      <c r="N27" s="102"/>
      <c r="O27" s="102"/>
      <c r="P27" s="102"/>
      <c r="Q27" s="105"/>
      <c r="R27" s="102"/>
      <c r="S27" s="102"/>
      <c r="T27" s="102"/>
      <c r="U27" s="102"/>
      <c r="V27" s="102"/>
      <c r="W27" s="102"/>
      <c r="X27" s="102"/>
      <c r="Y27" s="102"/>
      <c r="Z27" s="106"/>
    </row>
    <row r="28" spans="1:26" ht="20.100000000000001" customHeight="1" x14ac:dyDescent="0.15">
      <c r="A28" s="77">
        <f>IFERROR(IF(TRIM($I28)="",1001,0),3)</f>
        <v>1001</v>
      </c>
      <c r="B28" s="77"/>
      <c r="C28" s="95"/>
      <c r="D28" s="96">
        <v>5</v>
      </c>
      <c r="E28" s="72" t="s">
        <v>10</v>
      </c>
      <c r="I28" s="31"/>
      <c r="J28" s="31"/>
      <c r="K28" s="31"/>
      <c r="L28" s="31"/>
      <c r="M28" s="31"/>
      <c r="N28" s="31"/>
      <c r="O28" s="31"/>
      <c r="P28" s="31"/>
      <c r="Q28" s="31"/>
      <c r="R28" s="31"/>
      <c r="S28" s="31"/>
      <c r="T28" s="31"/>
      <c r="U28" s="31"/>
      <c r="V28" s="31"/>
      <c r="W28" s="31"/>
      <c r="X28" s="31"/>
      <c r="Y28" s="31"/>
      <c r="Z28" s="100"/>
    </row>
    <row r="29" spans="1:26" ht="20.100000000000001" customHeight="1" x14ac:dyDescent="0.15">
      <c r="A29" s="77"/>
      <c r="B29" s="77"/>
      <c r="C29" s="104"/>
      <c r="D29" s="101"/>
      <c r="E29" s="101"/>
      <c r="F29" s="101"/>
      <c r="G29" s="101"/>
      <c r="H29" s="101"/>
      <c r="I29" s="98"/>
      <c r="J29" s="103" t="s">
        <v>159</v>
      </c>
      <c r="K29" s="102"/>
      <c r="L29" s="102"/>
      <c r="M29" s="102"/>
      <c r="N29" s="102"/>
      <c r="O29" s="102"/>
      <c r="P29" s="102"/>
      <c r="Q29" s="102"/>
      <c r="R29" s="102"/>
      <c r="S29" s="102"/>
      <c r="T29" s="102"/>
      <c r="U29" s="102"/>
      <c r="V29" s="102"/>
      <c r="W29" s="102"/>
      <c r="X29" s="102"/>
      <c r="Y29" s="102"/>
      <c r="Z29" s="106"/>
    </row>
    <row r="30" spans="1:26" ht="20.100000000000001" customHeight="1" x14ac:dyDescent="0.15">
      <c r="A30" s="77">
        <f>IFERROR(IF(OR(TRIM($I30)="", NOT(OR(IFERROR(SEARCH(" ",$I30),0)&gt;0, IFERROR(SEARCH("　",$I30),0)&gt;0))),1001,0),3)</f>
        <v>1001</v>
      </c>
      <c r="B30" s="77"/>
      <c r="C30" s="95"/>
      <c r="D30" s="96">
        <v>6</v>
      </c>
      <c r="E30" s="72" t="s">
        <v>152</v>
      </c>
      <c r="I30" s="31"/>
      <c r="J30" s="31"/>
      <c r="K30" s="31"/>
      <c r="L30" s="31"/>
      <c r="M30" s="31"/>
      <c r="N30" s="31"/>
      <c r="O30" s="31"/>
      <c r="P30" s="31"/>
      <c r="Q30" s="31"/>
      <c r="R30" s="31"/>
      <c r="S30" s="31"/>
      <c r="T30" s="31"/>
      <c r="U30" s="31"/>
      <c r="V30" s="31"/>
      <c r="W30" s="31"/>
      <c r="X30" s="31"/>
      <c r="Y30" s="31"/>
      <c r="Z30" s="100"/>
    </row>
    <row r="31" spans="1:26" ht="20.100000000000001" customHeight="1" x14ac:dyDescent="0.15">
      <c r="A31" s="77"/>
      <c r="B31" s="77"/>
      <c r="C31" s="104"/>
      <c r="D31" s="101"/>
      <c r="E31" s="101"/>
      <c r="F31" s="101"/>
      <c r="G31" s="101"/>
      <c r="H31" s="101"/>
      <c r="I31" s="107"/>
      <c r="J31" s="103" t="s">
        <v>148</v>
      </c>
      <c r="K31" s="103"/>
      <c r="L31" s="103"/>
      <c r="M31" s="103"/>
      <c r="N31" s="103"/>
      <c r="O31" s="103"/>
      <c r="P31" s="103"/>
      <c r="Q31" s="103"/>
      <c r="R31" s="103"/>
      <c r="S31" s="103"/>
      <c r="T31" s="103"/>
      <c r="U31" s="103"/>
      <c r="V31" s="103"/>
      <c r="W31" s="103"/>
      <c r="X31" s="103"/>
      <c r="Y31" s="103"/>
      <c r="Z31" s="106"/>
    </row>
    <row r="32" spans="1:26" ht="20.100000000000001" customHeight="1" x14ac:dyDescent="0.15">
      <c r="A32" s="77">
        <f>IFERROR(IF(OR(TRIM($I32)="", NOT(OR(IFERROR(SEARCH(" ",$I32),0)&gt;0, IFERROR(SEARCH("　",$I32),0)&gt;0))),1001,0),3)</f>
        <v>1001</v>
      </c>
      <c r="B32" s="77"/>
      <c r="C32" s="95"/>
      <c r="D32" s="96">
        <v>7</v>
      </c>
      <c r="E32" s="72" t="s">
        <v>2</v>
      </c>
      <c r="I32" s="31"/>
      <c r="J32" s="31"/>
      <c r="K32" s="31"/>
      <c r="L32" s="31"/>
      <c r="M32" s="31"/>
      <c r="N32" s="31"/>
      <c r="O32" s="31"/>
      <c r="P32" s="31"/>
      <c r="Q32" s="31"/>
      <c r="R32" s="31"/>
      <c r="S32" s="31"/>
      <c r="T32" s="31"/>
      <c r="U32" s="31"/>
      <c r="V32" s="31"/>
      <c r="W32" s="31"/>
      <c r="X32" s="31"/>
      <c r="Y32" s="31"/>
      <c r="Z32" s="100"/>
    </row>
    <row r="33" spans="1:27" ht="20.100000000000001" customHeight="1" x14ac:dyDescent="0.15">
      <c r="A33" s="77"/>
      <c r="B33" s="77"/>
      <c r="C33" s="104"/>
      <c r="D33" s="101"/>
      <c r="E33" s="101"/>
      <c r="F33" s="101"/>
      <c r="G33" s="101"/>
      <c r="H33" s="101"/>
      <c r="I33" s="107"/>
      <c r="J33" s="103" t="s">
        <v>5</v>
      </c>
      <c r="K33" s="103"/>
      <c r="L33" s="103"/>
      <c r="M33" s="103"/>
      <c r="N33" s="103"/>
      <c r="O33" s="103"/>
      <c r="P33" s="103"/>
      <c r="Q33" s="103"/>
      <c r="R33" s="103"/>
      <c r="S33" s="103"/>
      <c r="T33" s="103"/>
      <c r="U33" s="103"/>
      <c r="V33" s="103"/>
      <c r="W33" s="103"/>
      <c r="X33" s="103"/>
      <c r="Y33" s="103"/>
      <c r="Z33" s="100"/>
    </row>
    <row r="34" spans="1:27" ht="20.100000000000001" customHeight="1" x14ac:dyDescent="0.15">
      <c r="A34" s="77">
        <f>IFERROR(IF(NOT(AND(TRIM($I34)&lt;&gt;"",ISNUMBER(VALUE(SUBSTITUTE($I34,"-",""))), IFERROR(SEARCH("-",$I34),0)&gt;0)),1001,0),3)</f>
        <v>1001</v>
      </c>
      <c r="B34" s="77"/>
      <c r="C34" s="95"/>
      <c r="D34" s="96">
        <v>8</v>
      </c>
      <c r="E34" s="72" t="s">
        <v>3</v>
      </c>
      <c r="I34" s="31"/>
      <c r="J34" s="31"/>
      <c r="K34" s="31"/>
      <c r="L34" s="31"/>
      <c r="M34" s="31"/>
      <c r="O34" s="108" t="s">
        <v>107</v>
      </c>
      <c r="P34" s="1"/>
      <c r="Q34" s="72" t="s">
        <v>108</v>
      </c>
      <c r="Y34" s="102"/>
      <c r="Z34" s="100"/>
    </row>
    <row r="35" spans="1:27" ht="20.100000000000001" customHeight="1" x14ac:dyDescent="0.15">
      <c r="A35" s="77"/>
      <c r="B35" s="77"/>
      <c r="C35" s="104"/>
      <c r="D35" s="101"/>
      <c r="E35" s="101"/>
      <c r="F35" s="101"/>
      <c r="G35" s="101"/>
      <c r="H35" s="101"/>
      <c r="I35" s="98"/>
      <c r="J35" s="103" t="s">
        <v>149</v>
      </c>
      <c r="K35" s="102"/>
      <c r="L35" s="102"/>
      <c r="M35" s="102"/>
      <c r="N35" s="102"/>
      <c r="O35" s="102"/>
      <c r="P35" s="102"/>
      <c r="Q35" s="102"/>
      <c r="R35" s="102"/>
      <c r="S35" s="102"/>
      <c r="T35" s="102"/>
      <c r="U35" s="102"/>
      <c r="V35" s="102"/>
      <c r="W35" s="102"/>
      <c r="X35" s="102"/>
      <c r="Y35" s="102"/>
      <c r="Z35" s="100"/>
    </row>
    <row r="36" spans="1:27" ht="20.100000000000001" customHeight="1" x14ac:dyDescent="0.15">
      <c r="A36" s="77">
        <f>IFERROR(IF(NOT(AND(TRIM($I36)&lt;&gt;"",ISNUMBER(VALUE(SUBSTITUTE($I36,"-",""))), IFERROR(SEARCH("-",$I36),0)&gt;0)),1001,0),3)</f>
        <v>1001</v>
      </c>
      <c r="B36" s="77"/>
      <c r="C36" s="95"/>
      <c r="D36" s="96">
        <v>9</v>
      </c>
      <c r="E36" s="72" t="s">
        <v>4</v>
      </c>
      <c r="I36" s="31"/>
      <c r="J36" s="31"/>
      <c r="K36" s="31"/>
      <c r="L36" s="31"/>
      <c r="M36" s="31"/>
      <c r="N36" s="102"/>
      <c r="O36" s="102"/>
      <c r="P36" s="102"/>
      <c r="Q36" s="102"/>
      <c r="R36" s="102"/>
      <c r="S36" s="102"/>
      <c r="T36" s="102"/>
      <c r="U36" s="102"/>
      <c r="V36" s="102"/>
      <c r="W36" s="102"/>
      <c r="X36" s="102"/>
      <c r="Y36" s="102"/>
      <c r="Z36" s="100"/>
    </row>
    <row r="37" spans="1:27" ht="30" customHeight="1" x14ac:dyDescent="0.15">
      <c r="A37" s="77"/>
      <c r="B37" s="77"/>
      <c r="C37" s="104"/>
      <c r="D37" s="101"/>
      <c r="E37" s="101"/>
      <c r="F37" s="101"/>
      <c r="G37" s="101"/>
      <c r="H37" s="101"/>
      <c r="I37" s="98"/>
      <c r="J37" s="109" t="s">
        <v>248</v>
      </c>
      <c r="K37" s="109"/>
      <c r="L37" s="109"/>
      <c r="M37" s="109"/>
      <c r="N37" s="109"/>
      <c r="O37" s="109"/>
      <c r="P37" s="109"/>
      <c r="Q37" s="109"/>
      <c r="R37" s="109"/>
      <c r="S37" s="109"/>
      <c r="T37" s="109"/>
      <c r="U37" s="109"/>
      <c r="V37" s="109"/>
      <c r="W37" s="109"/>
      <c r="X37" s="109"/>
      <c r="Y37" s="109"/>
      <c r="Z37" s="100"/>
    </row>
    <row r="38" spans="1:27" ht="20.100000000000001" customHeight="1" x14ac:dyDescent="0.15">
      <c r="A38" s="77">
        <f>IFERROR(IF(NOT(IFERROR(SEARCH("@",$I38),0)&gt;0),1001,0),3)</f>
        <v>1001</v>
      </c>
      <c r="B38" s="77"/>
      <c r="C38" s="104"/>
      <c r="D38" s="96">
        <v>10</v>
      </c>
      <c r="E38" s="72" t="s">
        <v>115</v>
      </c>
      <c r="I38" s="31"/>
      <c r="J38" s="31"/>
      <c r="K38" s="31"/>
      <c r="L38" s="31"/>
      <c r="M38" s="31"/>
      <c r="N38" s="31"/>
      <c r="O38" s="31"/>
      <c r="P38" s="31"/>
      <c r="Q38" s="51"/>
      <c r="R38" s="31"/>
      <c r="S38" s="31"/>
      <c r="T38" s="31"/>
      <c r="U38" s="31"/>
      <c r="V38" s="31"/>
      <c r="W38" s="31"/>
      <c r="X38" s="31"/>
      <c r="Y38" s="31"/>
      <c r="Z38" s="100"/>
    </row>
    <row r="39" spans="1:27" ht="20.100000000000001" customHeight="1" x14ac:dyDescent="0.15">
      <c r="A39" s="77"/>
      <c r="B39" s="77"/>
      <c r="C39" s="104"/>
      <c r="D39" s="96"/>
      <c r="I39" s="98"/>
      <c r="J39" s="110" t="s">
        <v>171</v>
      </c>
      <c r="K39" s="111"/>
      <c r="L39" s="103"/>
      <c r="M39" s="103"/>
      <c r="N39" s="103"/>
      <c r="O39" s="103"/>
      <c r="P39" s="103"/>
      <c r="Q39" s="112"/>
      <c r="R39" s="103"/>
      <c r="S39" s="103"/>
      <c r="T39" s="103"/>
      <c r="U39" s="103"/>
      <c r="V39" s="103"/>
      <c r="W39" s="103"/>
      <c r="X39" s="103"/>
      <c r="Y39" s="103"/>
      <c r="Z39" s="101"/>
      <c r="AA39" s="113"/>
    </row>
    <row r="40" spans="1:27" ht="20.100000000000001" customHeight="1" x14ac:dyDescent="0.15">
      <c r="A40" s="77">
        <f>IFERROR(IF(AND($I40&lt;&gt;"一致する", $I40&lt;&gt;"一致しない"),1001,0),3)</f>
        <v>0</v>
      </c>
      <c r="B40" s="77"/>
      <c r="C40" s="95"/>
      <c r="D40" s="96">
        <v>11</v>
      </c>
      <c r="E40" s="72" t="s">
        <v>68</v>
      </c>
      <c r="I40" s="31" t="s">
        <v>73</v>
      </c>
      <c r="J40" s="31"/>
      <c r="K40" s="31"/>
      <c r="L40" s="31"/>
      <c r="M40" s="31"/>
      <c r="N40" s="101"/>
      <c r="O40" s="101"/>
      <c r="P40" s="101"/>
      <c r="Q40" s="101"/>
      <c r="R40" s="101"/>
      <c r="S40" s="101"/>
      <c r="T40" s="101"/>
      <c r="U40" s="101"/>
      <c r="V40" s="101"/>
      <c r="W40" s="101"/>
      <c r="X40" s="101"/>
      <c r="Y40" s="101"/>
      <c r="Z40" s="100"/>
      <c r="AA40" s="101"/>
    </row>
    <row r="41" spans="1:27" ht="20.100000000000001" customHeight="1" x14ac:dyDescent="0.15">
      <c r="A41" s="77"/>
      <c r="B41" s="77"/>
      <c r="C41" s="104"/>
      <c r="D41" s="101"/>
      <c r="E41" s="101"/>
      <c r="F41" s="101"/>
      <c r="G41" s="101"/>
      <c r="H41" s="101"/>
      <c r="I41" s="107"/>
      <c r="J41" s="114" t="s">
        <v>161</v>
      </c>
      <c r="K41" s="103"/>
      <c r="L41" s="103"/>
      <c r="M41" s="103"/>
      <c r="N41" s="103"/>
      <c r="O41" s="103"/>
      <c r="P41" s="103"/>
      <c r="Q41" s="103"/>
      <c r="R41" s="103"/>
      <c r="S41" s="103"/>
      <c r="T41" s="103"/>
      <c r="U41" s="103"/>
      <c r="V41" s="103"/>
      <c r="W41" s="103"/>
      <c r="X41" s="103"/>
      <c r="Y41" s="103"/>
      <c r="Z41" s="115"/>
      <c r="AA41" s="101"/>
    </row>
    <row r="42" spans="1:27" ht="20.100000000000001" customHeight="1" x14ac:dyDescent="0.15">
      <c r="A42" s="77"/>
      <c r="B42" s="77"/>
      <c r="C42" s="116"/>
      <c r="D42" s="117"/>
      <c r="E42" s="117"/>
      <c r="F42" s="117"/>
      <c r="G42" s="117"/>
      <c r="H42" s="117"/>
      <c r="I42" s="118"/>
      <c r="J42" s="118"/>
      <c r="K42" s="119"/>
      <c r="L42" s="118"/>
      <c r="M42" s="118"/>
      <c r="N42" s="118"/>
      <c r="O42" s="118"/>
      <c r="P42" s="118"/>
      <c r="Q42" s="118"/>
      <c r="R42" s="118"/>
      <c r="S42" s="118"/>
      <c r="T42" s="118"/>
      <c r="U42" s="118"/>
      <c r="V42" s="118"/>
      <c r="W42" s="118"/>
      <c r="X42" s="118"/>
      <c r="Y42" s="118"/>
      <c r="Z42" s="120"/>
    </row>
    <row r="43" spans="1:27" ht="15" customHeight="1" x14ac:dyDescent="0.15">
      <c r="A43" s="77"/>
      <c r="B43" s="77"/>
      <c r="C43" s="101"/>
      <c r="D43" s="101"/>
      <c r="E43" s="101"/>
      <c r="F43" s="101"/>
      <c r="G43" s="101"/>
      <c r="H43" s="101"/>
      <c r="I43" s="121"/>
      <c r="J43" s="122"/>
      <c r="K43" s="122"/>
      <c r="L43" s="122"/>
      <c r="M43" s="122"/>
      <c r="N43" s="122"/>
      <c r="O43" s="122"/>
      <c r="P43" s="122"/>
      <c r="Q43" s="122"/>
      <c r="R43" s="122"/>
      <c r="S43" s="122"/>
      <c r="T43" s="122"/>
      <c r="U43" s="122"/>
      <c r="V43" s="122"/>
      <c r="W43" s="122"/>
      <c r="X43" s="122"/>
      <c r="Y43" s="122"/>
      <c r="Z43" s="101"/>
    </row>
    <row r="44" spans="1:27" ht="15.75" hidden="1" customHeight="1" x14ac:dyDescent="0.15">
      <c r="A44" s="77"/>
      <c r="B44" s="77"/>
      <c r="C44" s="101"/>
      <c r="D44" s="101"/>
      <c r="E44" s="101"/>
      <c r="F44" s="101"/>
      <c r="G44" s="101"/>
      <c r="H44" s="101"/>
      <c r="I44" s="122"/>
      <c r="J44" s="101"/>
      <c r="K44" s="101"/>
      <c r="L44" s="101"/>
      <c r="M44" s="101"/>
      <c r="N44" s="101"/>
      <c r="O44" s="101"/>
      <c r="P44" s="101"/>
      <c r="Q44" s="101"/>
      <c r="R44" s="101"/>
      <c r="S44" s="101"/>
      <c r="T44" s="101"/>
      <c r="U44" s="101"/>
      <c r="V44" s="101"/>
      <c r="W44" s="101"/>
      <c r="X44" s="101"/>
      <c r="Y44" s="101"/>
      <c r="Z44" s="101"/>
    </row>
    <row r="45" spans="1:27" ht="15.75" hidden="1" customHeight="1" x14ac:dyDescent="0.15">
      <c r="A45" s="77"/>
      <c r="B45" s="77"/>
      <c r="C45" s="101"/>
      <c r="D45" s="101"/>
      <c r="E45" s="101"/>
      <c r="F45" s="101"/>
      <c r="G45" s="101"/>
      <c r="H45" s="101"/>
      <c r="I45" s="122"/>
      <c r="J45" s="101"/>
      <c r="K45" s="101"/>
      <c r="L45" s="101"/>
      <c r="M45" s="101"/>
      <c r="N45" s="101"/>
      <c r="O45" s="101"/>
      <c r="P45" s="101"/>
      <c r="Q45" s="101"/>
      <c r="R45" s="101"/>
      <c r="S45" s="101"/>
      <c r="T45" s="101"/>
      <c r="U45" s="101"/>
      <c r="V45" s="101"/>
      <c r="W45" s="101"/>
      <c r="X45" s="101"/>
      <c r="Y45" s="101"/>
      <c r="Z45" s="101"/>
    </row>
    <row r="46" spans="1:27" ht="15.75" hidden="1" customHeight="1" x14ac:dyDescent="0.15">
      <c r="A46" s="77"/>
      <c r="B46" s="77"/>
      <c r="C46" s="101"/>
      <c r="D46" s="101"/>
      <c r="E46" s="101"/>
      <c r="F46" s="101"/>
      <c r="G46" s="101"/>
      <c r="H46" s="101"/>
      <c r="I46" s="122"/>
      <c r="J46" s="101"/>
      <c r="K46" s="101"/>
      <c r="L46" s="101"/>
      <c r="M46" s="101"/>
      <c r="N46" s="101"/>
      <c r="O46" s="101"/>
      <c r="P46" s="101"/>
      <c r="Q46" s="101"/>
      <c r="R46" s="101"/>
      <c r="S46" s="101"/>
      <c r="T46" s="101"/>
      <c r="U46" s="101"/>
      <c r="V46" s="101"/>
      <c r="W46" s="101"/>
      <c r="X46" s="101"/>
      <c r="Y46" s="101"/>
      <c r="Z46" s="101"/>
    </row>
    <row r="47" spans="1:27" ht="15.75" hidden="1" customHeight="1" x14ac:dyDescent="0.15">
      <c r="A47" s="77"/>
      <c r="B47" s="77"/>
      <c r="C47" s="101"/>
      <c r="D47" s="101"/>
      <c r="E47" s="101"/>
      <c r="F47" s="101"/>
      <c r="G47" s="101"/>
      <c r="H47" s="101"/>
      <c r="I47" s="122"/>
      <c r="J47" s="101"/>
      <c r="K47" s="101"/>
      <c r="L47" s="101"/>
      <c r="M47" s="101"/>
      <c r="N47" s="101"/>
      <c r="O47" s="101"/>
      <c r="P47" s="101"/>
      <c r="Q47" s="101"/>
      <c r="R47" s="101"/>
      <c r="S47" s="101"/>
      <c r="T47" s="101"/>
      <c r="U47" s="101"/>
      <c r="V47" s="101"/>
      <c r="W47" s="101"/>
      <c r="X47" s="101"/>
      <c r="Y47" s="101"/>
      <c r="Z47" s="101"/>
    </row>
    <row r="48" spans="1:27" ht="15.75" hidden="1" customHeight="1" x14ac:dyDescent="0.15">
      <c r="A48" s="77"/>
      <c r="B48" s="77"/>
      <c r="C48" s="101"/>
      <c r="D48" s="101"/>
      <c r="E48" s="101"/>
      <c r="F48" s="101"/>
      <c r="G48" s="101"/>
      <c r="H48" s="101"/>
      <c r="I48" s="122"/>
      <c r="J48" s="101"/>
      <c r="K48" s="101"/>
      <c r="L48" s="101"/>
      <c r="M48" s="101"/>
      <c r="N48" s="101"/>
      <c r="O48" s="101"/>
      <c r="P48" s="101"/>
      <c r="Q48" s="101"/>
      <c r="R48" s="101"/>
      <c r="S48" s="101"/>
      <c r="T48" s="101"/>
      <c r="U48" s="101"/>
      <c r="V48" s="101"/>
      <c r="W48" s="101"/>
      <c r="X48" s="101"/>
      <c r="Y48" s="101"/>
      <c r="Z48" s="101"/>
    </row>
    <row r="49" spans="1:26" ht="15.75" hidden="1" customHeight="1" x14ac:dyDescent="0.15">
      <c r="A49" s="77"/>
      <c r="B49" s="77"/>
      <c r="C49" s="101"/>
      <c r="D49" s="101"/>
      <c r="E49" s="101"/>
      <c r="F49" s="101"/>
      <c r="G49" s="101"/>
      <c r="H49" s="101"/>
      <c r="I49" s="122"/>
      <c r="J49" s="101"/>
      <c r="K49" s="101"/>
      <c r="L49" s="101"/>
      <c r="M49" s="101"/>
      <c r="N49" s="101"/>
      <c r="O49" s="101"/>
      <c r="P49" s="101"/>
      <c r="Q49" s="101"/>
      <c r="R49" s="101"/>
      <c r="S49" s="101"/>
      <c r="T49" s="101"/>
      <c r="U49" s="101"/>
      <c r="V49" s="101"/>
      <c r="W49" s="101"/>
      <c r="X49" s="101"/>
      <c r="Y49" s="101"/>
      <c r="Z49" s="101"/>
    </row>
    <row r="50" spans="1:26" ht="15.75" hidden="1" customHeight="1" x14ac:dyDescent="0.15">
      <c r="A50" s="77"/>
      <c r="B50" s="77"/>
      <c r="C50" s="101"/>
      <c r="D50" s="101"/>
      <c r="E50" s="101"/>
      <c r="F50" s="101"/>
      <c r="G50" s="101"/>
      <c r="H50" s="101"/>
      <c r="I50" s="122"/>
      <c r="J50" s="101"/>
      <c r="K50" s="101"/>
      <c r="L50" s="101"/>
      <c r="M50" s="101"/>
      <c r="N50" s="101"/>
      <c r="O50" s="101"/>
      <c r="P50" s="101"/>
      <c r="Q50" s="101"/>
      <c r="R50" s="101"/>
      <c r="S50" s="101"/>
      <c r="T50" s="101"/>
      <c r="U50" s="101"/>
      <c r="V50" s="101"/>
      <c r="W50" s="101"/>
      <c r="X50" s="101"/>
      <c r="Y50" s="101"/>
      <c r="Z50" s="101"/>
    </row>
    <row r="51" spans="1:26" ht="15.75" hidden="1" customHeight="1" x14ac:dyDescent="0.15">
      <c r="A51" s="77"/>
      <c r="B51" s="77"/>
      <c r="C51" s="101"/>
      <c r="D51" s="101"/>
      <c r="E51" s="101"/>
      <c r="F51" s="101"/>
      <c r="G51" s="101"/>
      <c r="H51" s="101"/>
      <c r="I51" s="122"/>
      <c r="J51" s="101"/>
      <c r="K51" s="101"/>
      <c r="L51" s="101"/>
      <c r="M51" s="101"/>
      <c r="N51" s="101"/>
      <c r="O51" s="101"/>
      <c r="P51" s="101"/>
      <c r="Q51" s="101"/>
      <c r="R51" s="101"/>
      <c r="S51" s="101"/>
      <c r="T51" s="101"/>
      <c r="U51" s="101"/>
      <c r="V51" s="101"/>
      <c r="W51" s="101"/>
      <c r="X51" s="101"/>
      <c r="Y51" s="101"/>
      <c r="Z51" s="101"/>
    </row>
    <row r="52" spans="1:26" ht="15.75" hidden="1" customHeight="1" x14ac:dyDescent="0.15">
      <c r="A52" s="77"/>
      <c r="B52" s="77"/>
      <c r="C52" s="101"/>
      <c r="D52" s="101"/>
      <c r="E52" s="101"/>
      <c r="F52" s="101"/>
      <c r="G52" s="101"/>
      <c r="H52" s="101"/>
      <c r="I52" s="122"/>
      <c r="J52" s="101"/>
      <c r="K52" s="101"/>
      <c r="L52" s="101"/>
      <c r="M52" s="101"/>
      <c r="N52" s="101"/>
      <c r="O52" s="101"/>
      <c r="P52" s="101"/>
      <c r="Q52" s="101"/>
      <c r="R52" s="101"/>
      <c r="S52" s="101"/>
      <c r="T52" s="101"/>
      <c r="U52" s="101"/>
      <c r="V52" s="101"/>
      <c r="W52" s="101"/>
      <c r="X52" s="101"/>
      <c r="Y52" s="101"/>
      <c r="Z52" s="101"/>
    </row>
    <row r="53" spans="1:26" ht="15.75" hidden="1" customHeight="1" x14ac:dyDescent="0.15">
      <c r="A53" s="77"/>
      <c r="B53" s="77"/>
      <c r="C53" s="101"/>
      <c r="D53" s="101"/>
      <c r="E53" s="101"/>
      <c r="F53" s="101"/>
      <c r="G53" s="101"/>
      <c r="H53" s="101"/>
      <c r="I53" s="122"/>
      <c r="J53" s="101"/>
      <c r="K53" s="101"/>
      <c r="L53" s="101"/>
      <c r="M53" s="101"/>
      <c r="N53" s="101"/>
      <c r="O53" s="101"/>
      <c r="P53" s="101"/>
      <c r="Q53" s="101"/>
      <c r="R53" s="101"/>
      <c r="S53" s="101"/>
      <c r="T53" s="101"/>
      <c r="U53" s="101"/>
      <c r="V53" s="101"/>
      <c r="W53" s="101"/>
      <c r="X53" s="101"/>
      <c r="Y53" s="101"/>
      <c r="Z53" s="101"/>
    </row>
    <row r="54" spans="1:26" ht="15.75" hidden="1" customHeight="1" x14ac:dyDescent="0.15">
      <c r="A54" s="77"/>
      <c r="B54" s="77"/>
      <c r="C54" s="101"/>
      <c r="D54" s="101"/>
      <c r="E54" s="101"/>
      <c r="F54" s="101"/>
      <c r="G54" s="101"/>
      <c r="H54" s="101"/>
      <c r="I54" s="122"/>
      <c r="J54" s="101"/>
      <c r="K54" s="101"/>
      <c r="L54" s="101"/>
      <c r="M54" s="101"/>
      <c r="N54" s="101"/>
      <c r="O54" s="101"/>
      <c r="P54" s="101"/>
      <c r="Q54" s="101"/>
      <c r="R54" s="101"/>
      <c r="S54" s="101"/>
      <c r="T54" s="101"/>
      <c r="U54" s="101"/>
      <c r="V54" s="101"/>
      <c r="W54" s="101"/>
      <c r="X54" s="101"/>
      <c r="Y54" s="101"/>
      <c r="Z54" s="101"/>
    </row>
    <row r="55" spans="1:26" ht="15.75" hidden="1" customHeight="1" x14ac:dyDescent="0.15">
      <c r="A55" s="77"/>
      <c r="B55" s="77"/>
      <c r="C55" s="101"/>
      <c r="D55" s="101"/>
      <c r="E55" s="101"/>
      <c r="F55" s="101"/>
      <c r="G55" s="101"/>
      <c r="H55" s="101"/>
      <c r="I55" s="122"/>
      <c r="J55" s="101"/>
      <c r="K55" s="101"/>
      <c r="L55" s="101"/>
      <c r="M55" s="101"/>
      <c r="N55" s="101"/>
      <c r="O55" s="101"/>
      <c r="P55" s="101"/>
      <c r="Q55" s="101"/>
      <c r="R55" s="101"/>
      <c r="S55" s="101"/>
      <c r="T55" s="101"/>
      <c r="U55" s="101"/>
      <c r="V55" s="101"/>
      <c r="W55" s="101"/>
      <c r="X55" s="101"/>
      <c r="Y55" s="101"/>
      <c r="Z55" s="101"/>
    </row>
    <row r="56" spans="1:26" ht="15.75" hidden="1" customHeight="1" x14ac:dyDescent="0.15">
      <c r="A56" s="77"/>
      <c r="B56" s="77"/>
      <c r="C56" s="101"/>
      <c r="D56" s="101"/>
      <c r="E56" s="101"/>
      <c r="F56" s="101"/>
      <c r="G56" s="101"/>
      <c r="H56" s="101"/>
      <c r="I56" s="122"/>
      <c r="J56" s="101"/>
      <c r="K56" s="101"/>
      <c r="L56" s="101"/>
      <c r="M56" s="101"/>
      <c r="N56" s="101"/>
      <c r="O56" s="101"/>
      <c r="P56" s="101"/>
      <c r="Q56" s="101"/>
      <c r="R56" s="101"/>
      <c r="S56" s="101"/>
      <c r="T56" s="101"/>
      <c r="U56" s="101"/>
      <c r="V56" s="101"/>
      <c r="W56" s="101"/>
      <c r="X56" s="101"/>
      <c r="Y56" s="101"/>
      <c r="Z56" s="101"/>
    </row>
    <row r="57" spans="1:26" ht="15.75" hidden="1" customHeight="1" x14ac:dyDescent="0.15">
      <c r="A57" s="77"/>
      <c r="B57" s="77"/>
      <c r="C57" s="101"/>
      <c r="D57" s="101"/>
      <c r="E57" s="101"/>
      <c r="F57" s="101"/>
      <c r="G57" s="101"/>
      <c r="H57" s="101"/>
      <c r="I57" s="122"/>
      <c r="J57" s="101"/>
      <c r="K57" s="101"/>
      <c r="L57" s="101"/>
      <c r="M57" s="101"/>
      <c r="N57" s="101"/>
      <c r="O57" s="101"/>
      <c r="P57" s="101"/>
      <c r="Q57" s="101"/>
      <c r="R57" s="101"/>
      <c r="S57" s="101"/>
      <c r="T57" s="101"/>
      <c r="U57" s="101"/>
      <c r="V57" s="101"/>
      <c r="W57" s="101"/>
      <c r="X57" s="101"/>
      <c r="Y57" s="101"/>
      <c r="Z57" s="101"/>
    </row>
    <row r="58" spans="1:26" ht="15.75" hidden="1" customHeight="1" x14ac:dyDescent="0.15">
      <c r="A58" s="77"/>
      <c r="B58" s="77"/>
      <c r="C58" s="101"/>
      <c r="D58" s="101"/>
      <c r="E58" s="101"/>
      <c r="F58" s="101"/>
      <c r="G58" s="101"/>
      <c r="H58" s="101"/>
      <c r="I58" s="122"/>
      <c r="J58" s="101"/>
      <c r="K58" s="101"/>
      <c r="L58" s="101"/>
      <c r="M58" s="101"/>
      <c r="N58" s="101"/>
      <c r="O58" s="101"/>
      <c r="P58" s="101"/>
      <c r="Q58" s="101"/>
      <c r="R58" s="101"/>
      <c r="S58" s="101"/>
      <c r="T58" s="101"/>
      <c r="U58" s="101"/>
      <c r="V58" s="101"/>
      <c r="W58" s="101"/>
      <c r="X58" s="101"/>
      <c r="Y58" s="101"/>
      <c r="Z58" s="101"/>
    </row>
    <row r="59" spans="1:26" ht="15" customHeight="1" x14ac:dyDescent="0.15">
      <c r="A59" s="77"/>
      <c r="B59" s="77"/>
      <c r="C59" s="101"/>
      <c r="D59" s="101"/>
      <c r="E59" s="101"/>
      <c r="F59" s="101"/>
      <c r="G59" s="101"/>
      <c r="H59" s="101"/>
      <c r="I59" s="122"/>
      <c r="J59" s="101"/>
      <c r="K59" s="101"/>
      <c r="L59" s="101"/>
      <c r="M59" s="101"/>
      <c r="N59" s="101"/>
      <c r="O59" s="101"/>
      <c r="P59" s="101"/>
      <c r="Q59" s="101"/>
      <c r="R59" s="101"/>
      <c r="S59" s="101"/>
      <c r="T59" s="101"/>
      <c r="U59" s="101"/>
      <c r="V59" s="101"/>
      <c r="W59" s="101"/>
      <c r="X59" s="101"/>
      <c r="Y59" s="101"/>
      <c r="Z59" s="101"/>
    </row>
    <row r="60" spans="1:26" ht="20.100000000000001" customHeight="1" x14ac:dyDescent="0.15">
      <c r="A60" s="77"/>
      <c r="B60" s="77"/>
      <c r="C60" s="88" t="s">
        <v>11</v>
      </c>
      <c r="D60" s="89"/>
      <c r="E60" s="89"/>
      <c r="F60" s="89"/>
      <c r="G60" s="89"/>
      <c r="H60" s="90"/>
      <c r="I60" s="123"/>
    </row>
    <row r="61" spans="1:26" ht="15" customHeight="1" x14ac:dyDescent="0.15">
      <c r="A61" s="77"/>
      <c r="B61" s="77"/>
      <c r="C61" s="91"/>
      <c r="D61" s="92"/>
      <c r="E61" s="92"/>
      <c r="F61" s="92"/>
      <c r="G61" s="92"/>
      <c r="H61" s="92"/>
      <c r="I61" s="93"/>
      <c r="J61" s="93"/>
      <c r="K61" s="93"/>
      <c r="L61" s="93"/>
      <c r="M61" s="93"/>
      <c r="N61" s="93"/>
      <c r="O61" s="93"/>
      <c r="P61" s="93"/>
      <c r="Q61" s="93"/>
      <c r="R61" s="93"/>
      <c r="S61" s="93"/>
      <c r="T61" s="93"/>
      <c r="U61" s="93"/>
      <c r="V61" s="93"/>
      <c r="W61" s="93"/>
      <c r="X61" s="93"/>
      <c r="Y61" s="93"/>
      <c r="Z61" s="94"/>
    </row>
    <row r="62" spans="1:26" ht="20.100000000000001" customHeight="1" x14ac:dyDescent="0.15">
      <c r="A62" s="77"/>
      <c r="B62" s="77"/>
      <c r="C62" s="91"/>
      <c r="D62" s="124" t="s">
        <v>69</v>
      </c>
      <c r="E62" s="124"/>
      <c r="F62" s="124"/>
      <c r="G62" s="124"/>
      <c r="H62" s="124"/>
      <c r="I62" s="124"/>
      <c r="J62" s="124"/>
      <c r="K62" s="124"/>
      <c r="L62" s="124"/>
      <c r="M62" s="124"/>
      <c r="N62" s="124"/>
      <c r="O62" s="124"/>
      <c r="P62" s="124"/>
      <c r="Q62" s="124"/>
      <c r="R62" s="124"/>
      <c r="S62" s="124"/>
      <c r="T62" s="124"/>
      <c r="U62" s="124"/>
      <c r="V62" s="124"/>
      <c r="W62" s="124"/>
      <c r="X62" s="124"/>
      <c r="Y62" s="124"/>
      <c r="Z62" s="100"/>
    </row>
    <row r="63" spans="1:26" ht="20.100000000000001" customHeight="1" x14ac:dyDescent="0.15">
      <c r="A63" s="77">
        <f>IFERROR(IF(AND($I63&lt;&gt;"しない", $I63&lt;&gt;"する"),1001,0),3)</f>
        <v>1001</v>
      </c>
      <c r="B63" s="77"/>
      <c r="C63" s="95"/>
      <c r="D63" s="96">
        <v>1</v>
      </c>
      <c r="E63" s="101" t="s">
        <v>12</v>
      </c>
      <c r="F63" s="101"/>
      <c r="G63" s="101"/>
      <c r="H63" s="101"/>
      <c r="I63" s="31"/>
      <c r="J63" s="31"/>
      <c r="K63" s="31"/>
      <c r="L63" s="31"/>
      <c r="M63" s="31"/>
      <c r="N63" s="101"/>
      <c r="O63" s="101"/>
      <c r="P63" s="101"/>
      <c r="Q63" s="101"/>
      <c r="R63" s="101"/>
      <c r="S63" s="101"/>
      <c r="T63" s="101"/>
      <c r="U63" s="101"/>
      <c r="V63" s="101"/>
      <c r="W63" s="101"/>
      <c r="X63" s="101"/>
      <c r="Y63" s="101"/>
      <c r="Z63" s="100"/>
    </row>
    <row r="64" spans="1:26" ht="20.100000000000001" customHeight="1" x14ac:dyDescent="0.15">
      <c r="A64" s="77"/>
      <c r="B64" s="77"/>
      <c r="C64" s="95"/>
      <c r="D64" s="101"/>
      <c r="E64" s="101"/>
      <c r="F64" s="101"/>
      <c r="G64" s="101"/>
      <c r="H64" s="101"/>
      <c r="I64" s="107"/>
      <c r="J64" s="103" t="s">
        <v>72</v>
      </c>
      <c r="K64" s="102"/>
      <c r="L64" s="102"/>
      <c r="M64" s="102"/>
      <c r="N64" s="102"/>
      <c r="O64" s="102"/>
      <c r="P64" s="102"/>
      <c r="Q64" s="102"/>
      <c r="R64" s="102"/>
      <c r="S64" s="102"/>
      <c r="T64" s="102"/>
      <c r="U64" s="102"/>
      <c r="V64" s="102"/>
      <c r="W64" s="102"/>
      <c r="X64" s="102"/>
      <c r="Y64" s="102"/>
      <c r="Z64" s="100"/>
    </row>
    <row r="65" spans="1:26" ht="20.100000000000001" hidden="1" customHeight="1" x14ac:dyDescent="0.15">
      <c r="A65" s="77"/>
      <c r="B65" s="77"/>
      <c r="C65" s="95"/>
      <c r="D65" s="101"/>
      <c r="E65" s="101"/>
      <c r="F65" s="101"/>
      <c r="G65" s="101"/>
      <c r="H65" s="101"/>
      <c r="I65" s="107"/>
      <c r="J65" s="102"/>
      <c r="K65" s="102"/>
      <c r="L65" s="102"/>
      <c r="M65" s="102"/>
      <c r="N65" s="102"/>
      <c r="O65" s="102"/>
      <c r="P65" s="102"/>
      <c r="Q65" s="102"/>
      <c r="R65" s="102"/>
      <c r="S65" s="102"/>
      <c r="T65" s="102"/>
      <c r="U65" s="102"/>
      <c r="V65" s="102"/>
      <c r="W65" s="102"/>
      <c r="X65" s="102"/>
      <c r="Y65" s="102"/>
      <c r="Z65" s="100"/>
    </row>
    <row r="66" spans="1:26" ht="20.100000000000001" hidden="1" customHeight="1" x14ac:dyDescent="0.15">
      <c r="A66" s="77"/>
      <c r="B66" s="77"/>
      <c r="C66" s="95"/>
      <c r="D66" s="101"/>
      <c r="E66" s="101"/>
      <c r="F66" s="101"/>
      <c r="G66" s="101"/>
      <c r="H66" s="101"/>
      <c r="I66" s="107"/>
      <c r="J66" s="102"/>
      <c r="K66" s="102"/>
      <c r="L66" s="102"/>
      <c r="M66" s="102"/>
      <c r="N66" s="102"/>
      <c r="O66" s="102"/>
      <c r="P66" s="102"/>
      <c r="Q66" s="102"/>
      <c r="R66" s="102"/>
      <c r="S66" s="102"/>
      <c r="T66" s="102"/>
      <c r="U66" s="102"/>
      <c r="V66" s="102"/>
      <c r="W66" s="102"/>
      <c r="X66" s="102"/>
      <c r="Y66" s="102"/>
      <c r="Z66" s="100"/>
    </row>
    <row r="67" spans="1:26" ht="20.100000000000001" hidden="1" customHeight="1" x14ac:dyDescent="0.15">
      <c r="A67" s="77"/>
      <c r="B67" s="77"/>
      <c r="C67" s="95"/>
      <c r="D67" s="101"/>
      <c r="E67" s="101"/>
      <c r="F67" s="101"/>
      <c r="G67" s="101"/>
      <c r="H67" s="101"/>
      <c r="I67" s="107"/>
      <c r="J67" s="102"/>
      <c r="K67" s="102"/>
      <c r="L67" s="102"/>
      <c r="M67" s="102"/>
      <c r="N67" s="102"/>
      <c r="O67" s="102"/>
      <c r="P67" s="102"/>
      <c r="Q67" s="102"/>
      <c r="R67" s="102"/>
      <c r="S67" s="102"/>
      <c r="T67" s="102"/>
      <c r="U67" s="102"/>
      <c r="V67" s="102"/>
      <c r="W67" s="102"/>
      <c r="X67" s="102"/>
      <c r="Y67" s="102"/>
      <c r="Z67" s="100"/>
    </row>
    <row r="68" spans="1:26" ht="20.100000000000001" hidden="1" customHeight="1" x14ac:dyDescent="0.15">
      <c r="A68" s="77"/>
      <c r="B68" s="77"/>
      <c r="C68" s="95"/>
      <c r="D68" s="101"/>
      <c r="E68" s="101"/>
      <c r="F68" s="101"/>
      <c r="G68" s="101"/>
      <c r="H68" s="101"/>
      <c r="I68" s="107"/>
      <c r="J68" s="102"/>
      <c r="K68" s="102"/>
      <c r="L68" s="102"/>
      <c r="M68" s="102"/>
      <c r="N68" s="102"/>
      <c r="O68" s="102"/>
      <c r="P68" s="102"/>
      <c r="Q68" s="102"/>
      <c r="R68" s="102"/>
      <c r="S68" s="102"/>
      <c r="T68" s="102"/>
      <c r="U68" s="102"/>
      <c r="V68" s="102"/>
      <c r="W68" s="102"/>
      <c r="X68" s="102"/>
      <c r="Y68" s="102"/>
      <c r="Z68" s="100"/>
    </row>
    <row r="69" spans="1:26" ht="20.100000000000001" customHeight="1" x14ac:dyDescent="0.15">
      <c r="A69" s="77">
        <f>IFERROR(IF(OR(AND($I63="する",TRIM($I69)=""),AND($I63="しない",NOT(ISBLANK($I69)))),1001,0),3)</f>
        <v>0</v>
      </c>
      <c r="B69" s="77"/>
      <c r="C69" s="95"/>
      <c r="D69" s="96">
        <v>2</v>
      </c>
      <c r="E69" s="72" t="s">
        <v>0</v>
      </c>
      <c r="I69" s="53"/>
      <c r="J69" s="54"/>
      <c r="K69" s="54"/>
      <c r="L69" s="54"/>
      <c r="M69" s="54"/>
      <c r="N69" s="101"/>
      <c r="O69" s="101"/>
      <c r="P69" s="101"/>
      <c r="Q69" s="101"/>
      <c r="R69" s="101"/>
      <c r="S69" s="101"/>
      <c r="T69" s="101"/>
      <c r="U69" s="101"/>
      <c r="V69" s="101"/>
      <c r="W69" s="101"/>
      <c r="X69" s="101"/>
      <c r="Y69" s="101"/>
      <c r="Z69" s="100"/>
    </row>
    <row r="70" spans="1:26" ht="20.100000000000001" customHeight="1" x14ac:dyDescent="0.15">
      <c r="A70" s="77"/>
      <c r="B70" s="77"/>
      <c r="C70" s="95"/>
      <c r="D70" s="96"/>
      <c r="E70" s="101"/>
      <c r="F70" s="101"/>
      <c r="G70" s="101"/>
      <c r="H70" s="101"/>
      <c r="I70" s="98"/>
      <c r="J70" s="103" t="s">
        <v>173</v>
      </c>
      <c r="K70" s="102"/>
      <c r="L70" s="102"/>
      <c r="M70" s="102"/>
      <c r="N70" s="102"/>
      <c r="O70" s="102"/>
      <c r="P70" s="102"/>
      <c r="Q70" s="102"/>
      <c r="R70" s="102"/>
      <c r="S70" s="102"/>
      <c r="T70" s="102"/>
      <c r="U70" s="102"/>
      <c r="V70" s="102"/>
      <c r="W70" s="102"/>
      <c r="X70" s="102"/>
      <c r="Y70" s="102"/>
      <c r="Z70" s="100"/>
    </row>
    <row r="71" spans="1:26" ht="20.100000000000001" customHeight="1" x14ac:dyDescent="0.15">
      <c r="A71" s="77">
        <f>IFERROR(IF(OR(AND($I63="する",AND($I71&lt;&gt;"", OR(ISERROR(FIND("@"&amp;LEFT($I71,3)&amp;"@", 都道府県3))=FALSE, ISERROR(FIND("@"&amp;LEFT($I71,4)&amp;"@",都道府県4))=FALSE))=FALSE),AND($I63="しない",NOT(ISBLANK($I71)))),1001,0),3)</f>
        <v>0</v>
      </c>
      <c r="B71" s="77"/>
      <c r="C71" s="95"/>
      <c r="D71" s="96">
        <v>3</v>
      </c>
      <c r="E71" s="72" t="s">
        <v>114</v>
      </c>
      <c r="I71" s="32"/>
      <c r="J71" s="32"/>
      <c r="K71" s="32"/>
      <c r="L71" s="32"/>
      <c r="M71" s="32"/>
      <c r="N71" s="32"/>
      <c r="O71" s="32"/>
      <c r="P71" s="32"/>
      <c r="Q71" s="33"/>
      <c r="R71" s="32"/>
      <c r="S71" s="32"/>
      <c r="T71" s="32"/>
      <c r="U71" s="32"/>
      <c r="V71" s="32"/>
      <c r="W71" s="32"/>
      <c r="X71" s="32"/>
      <c r="Y71" s="32"/>
      <c r="Z71" s="100"/>
    </row>
    <row r="72" spans="1:26" ht="20.100000000000001" customHeight="1" x14ac:dyDescent="0.15">
      <c r="A72" s="77"/>
      <c r="B72" s="77"/>
      <c r="C72" s="95"/>
      <c r="D72" s="96"/>
      <c r="E72" s="101"/>
      <c r="F72" s="101"/>
      <c r="G72" s="101"/>
      <c r="H72" s="101"/>
      <c r="I72" s="98"/>
      <c r="J72" s="103" t="s">
        <v>265</v>
      </c>
      <c r="K72" s="102"/>
      <c r="L72" s="102"/>
      <c r="M72" s="102"/>
      <c r="N72" s="102"/>
      <c r="O72" s="102"/>
      <c r="P72" s="102"/>
      <c r="Q72" s="102"/>
      <c r="R72" s="102"/>
      <c r="S72" s="102"/>
      <c r="T72" s="102"/>
      <c r="U72" s="102"/>
      <c r="V72" s="102"/>
      <c r="W72" s="102"/>
      <c r="X72" s="102"/>
      <c r="Y72" s="102"/>
      <c r="Z72" s="100"/>
    </row>
    <row r="73" spans="1:26" ht="20.100000000000001" customHeight="1" x14ac:dyDescent="0.15">
      <c r="A73" s="77">
        <f>IFERROR(IF(OR(AND($I63="する",TRIM($I73)=""),AND($I63="しない",NOT(ISBLANK($I73)))),1001,0),3)</f>
        <v>0</v>
      </c>
      <c r="B73" s="77"/>
      <c r="C73" s="95"/>
      <c r="D73" s="96">
        <v>4</v>
      </c>
      <c r="E73" s="72" t="s">
        <v>151</v>
      </c>
      <c r="I73" s="31"/>
      <c r="J73" s="31"/>
      <c r="K73" s="31"/>
      <c r="L73" s="31"/>
      <c r="M73" s="31"/>
      <c r="N73" s="31"/>
      <c r="O73" s="31"/>
      <c r="P73" s="31"/>
      <c r="Q73" s="34"/>
      <c r="R73" s="31"/>
      <c r="S73" s="31"/>
      <c r="T73" s="31"/>
      <c r="U73" s="31"/>
      <c r="V73" s="31"/>
      <c r="W73" s="31"/>
      <c r="X73" s="31"/>
      <c r="Y73" s="31"/>
      <c r="Z73" s="100"/>
    </row>
    <row r="74" spans="1:26" ht="30" customHeight="1" x14ac:dyDescent="0.15">
      <c r="A74" s="77"/>
      <c r="B74" s="77"/>
      <c r="C74" s="104"/>
      <c r="D74" s="101"/>
      <c r="I74" s="98"/>
      <c r="J74" s="125" t="s">
        <v>180</v>
      </c>
      <c r="K74" s="125"/>
      <c r="L74" s="125"/>
      <c r="M74" s="125"/>
      <c r="N74" s="125"/>
      <c r="O74" s="125"/>
      <c r="P74" s="125"/>
      <c r="Q74" s="125"/>
      <c r="R74" s="125"/>
      <c r="S74" s="125"/>
      <c r="T74" s="125"/>
      <c r="U74" s="125"/>
      <c r="V74" s="125"/>
      <c r="W74" s="125"/>
      <c r="X74" s="125"/>
      <c r="Y74" s="125"/>
      <c r="Z74" s="100"/>
    </row>
    <row r="75" spans="1:26" ht="20.100000000000001" customHeight="1" x14ac:dyDescent="0.15">
      <c r="A75" s="77">
        <f>IFERROR(IF(OR(AND($I63="する",TRIM($I75)=""),AND($I63="しない",NOT(ISBLANK($I75)))),1001,0),3)</f>
        <v>0</v>
      </c>
      <c r="B75" s="77"/>
      <c r="C75" s="95"/>
      <c r="D75" s="96">
        <v>5</v>
      </c>
      <c r="E75" s="72" t="s">
        <v>1</v>
      </c>
      <c r="I75" s="31"/>
      <c r="J75" s="31"/>
      <c r="K75" s="31"/>
      <c r="L75" s="31"/>
      <c r="M75" s="31"/>
      <c r="N75" s="31"/>
      <c r="O75" s="31"/>
      <c r="P75" s="31"/>
      <c r="Q75" s="31"/>
      <c r="R75" s="31"/>
      <c r="S75" s="31"/>
      <c r="T75" s="31"/>
      <c r="U75" s="31"/>
      <c r="V75" s="31"/>
      <c r="W75" s="31"/>
      <c r="X75" s="31"/>
      <c r="Y75" s="31"/>
      <c r="Z75" s="100"/>
    </row>
    <row r="76" spans="1:26" ht="30" customHeight="1" x14ac:dyDescent="0.15">
      <c r="A76" s="77"/>
      <c r="B76" s="77"/>
      <c r="C76" s="104"/>
      <c r="D76" s="101"/>
      <c r="E76" s="101"/>
      <c r="F76" s="101"/>
      <c r="G76" s="101"/>
      <c r="H76" s="101"/>
      <c r="I76" s="98"/>
      <c r="J76" s="125" t="s">
        <v>181</v>
      </c>
      <c r="K76" s="125"/>
      <c r="L76" s="125"/>
      <c r="M76" s="125"/>
      <c r="N76" s="125"/>
      <c r="O76" s="125"/>
      <c r="P76" s="125"/>
      <c r="Q76" s="125"/>
      <c r="R76" s="125"/>
      <c r="S76" s="125"/>
      <c r="T76" s="125"/>
      <c r="U76" s="125"/>
      <c r="V76" s="125"/>
      <c r="W76" s="125"/>
      <c r="X76" s="125"/>
      <c r="Y76" s="125"/>
      <c r="Z76" s="100"/>
    </row>
    <row r="77" spans="1:26" ht="20.100000000000001" customHeight="1" x14ac:dyDescent="0.15">
      <c r="A77" s="77">
        <f>IFERROR(IF(OR(AND($I63="する",TRIM($I77)=""),AND($I63="しない",NOT(ISBLANK($I77)))),1001,0),3)</f>
        <v>0</v>
      </c>
      <c r="B77" s="77"/>
      <c r="C77" s="95"/>
      <c r="D77" s="96">
        <v>6</v>
      </c>
      <c r="E77" s="72" t="s">
        <v>146</v>
      </c>
      <c r="I77" s="31"/>
      <c r="J77" s="31"/>
      <c r="K77" s="31"/>
      <c r="L77" s="31"/>
      <c r="M77" s="31"/>
      <c r="N77" s="31"/>
      <c r="O77" s="31"/>
      <c r="P77" s="31"/>
      <c r="Q77" s="31"/>
      <c r="R77" s="31"/>
      <c r="S77" s="31"/>
      <c r="T77" s="31"/>
      <c r="U77" s="31"/>
      <c r="V77" s="31"/>
      <c r="W77" s="31"/>
      <c r="X77" s="31"/>
      <c r="Y77" s="31"/>
      <c r="Z77" s="100"/>
    </row>
    <row r="78" spans="1:26" ht="20.100000000000001" customHeight="1" x14ac:dyDescent="0.15">
      <c r="A78" s="77"/>
      <c r="B78" s="77"/>
      <c r="C78" s="104"/>
      <c r="D78" s="101"/>
      <c r="E78" s="101"/>
      <c r="F78" s="101"/>
      <c r="G78" s="101"/>
      <c r="H78" s="101"/>
      <c r="I78" s="98"/>
      <c r="J78" s="114" t="s">
        <v>160</v>
      </c>
      <c r="K78" s="102"/>
      <c r="L78" s="102"/>
      <c r="M78" s="102"/>
      <c r="N78" s="102"/>
      <c r="O78" s="102"/>
      <c r="P78" s="102"/>
      <c r="Q78" s="102"/>
      <c r="R78" s="102"/>
      <c r="S78" s="102"/>
      <c r="T78" s="102"/>
      <c r="U78" s="102"/>
      <c r="V78" s="102"/>
      <c r="W78" s="102"/>
      <c r="X78" s="102"/>
      <c r="Y78" s="102"/>
      <c r="Z78" s="100"/>
    </row>
    <row r="79" spans="1:26" ht="20.100000000000001" customHeight="1" x14ac:dyDescent="0.15">
      <c r="A79" s="77">
        <f>IFERROR(IF(OR(AND($I63="する",OR(TRIM($I79)="", NOT(OR(IFERROR(SEARCH(" ",$I79),0)&gt;0, IFERROR(SEARCH("　",$I79),0)&gt;0)))),AND($I63="しない",NOT(ISBLANK($I79)))),1001,0),3)</f>
        <v>0</v>
      </c>
      <c r="B79" s="77"/>
      <c r="C79" s="95"/>
      <c r="D79" s="96">
        <v>7</v>
      </c>
      <c r="E79" s="72" t="s">
        <v>147</v>
      </c>
      <c r="I79" s="31"/>
      <c r="J79" s="31"/>
      <c r="K79" s="31"/>
      <c r="L79" s="31"/>
      <c r="M79" s="31"/>
      <c r="N79" s="31"/>
      <c r="O79" s="31"/>
      <c r="P79" s="31"/>
      <c r="Q79" s="31"/>
      <c r="R79" s="31"/>
      <c r="S79" s="31"/>
      <c r="T79" s="31"/>
      <c r="U79" s="31"/>
      <c r="V79" s="31"/>
      <c r="W79" s="31"/>
      <c r="X79" s="31"/>
      <c r="Y79" s="31"/>
      <c r="Z79" s="100"/>
    </row>
    <row r="80" spans="1:26" ht="20.100000000000001" customHeight="1" x14ac:dyDescent="0.15">
      <c r="A80" s="77"/>
      <c r="B80" s="77"/>
      <c r="C80" s="104"/>
      <c r="D80" s="101"/>
      <c r="E80" s="126" t="s">
        <v>153</v>
      </c>
      <c r="F80" s="101"/>
      <c r="G80" s="101"/>
      <c r="H80" s="101"/>
      <c r="I80" s="107"/>
      <c r="J80" s="103" t="s">
        <v>148</v>
      </c>
      <c r="K80" s="103"/>
      <c r="L80" s="103"/>
      <c r="M80" s="103"/>
      <c r="N80" s="103"/>
      <c r="O80" s="103"/>
      <c r="P80" s="103"/>
      <c r="Q80" s="103"/>
      <c r="R80" s="103"/>
      <c r="S80" s="103"/>
      <c r="T80" s="103"/>
      <c r="U80" s="103"/>
      <c r="V80" s="103"/>
      <c r="W80" s="103"/>
      <c r="X80" s="103"/>
      <c r="Y80" s="103"/>
      <c r="Z80" s="100"/>
    </row>
    <row r="81" spans="1:27" ht="20.100000000000001" customHeight="1" x14ac:dyDescent="0.15">
      <c r="A81" s="77">
        <f>IFERROR(IF(OR(AND($I63="する",OR(TRIM($I81)="", NOT(OR(IFERROR(SEARCH(" ",$I81),0)&gt;0, IFERROR(SEARCH("　",$I81),0)&gt;0)))),AND($I63="しない",NOT(ISBLANK($I81)))),1001,0),3)</f>
        <v>0</v>
      </c>
      <c r="B81" s="77"/>
      <c r="C81" s="95"/>
      <c r="D81" s="96">
        <v>8</v>
      </c>
      <c r="E81" s="72" t="s">
        <v>147</v>
      </c>
      <c r="I81" s="31"/>
      <c r="J81" s="31"/>
      <c r="K81" s="31"/>
      <c r="L81" s="31"/>
      <c r="M81" s="31"/>
      <c r="N81" s="31"/>
      <c r="O81" s="31"/>
      <c r="P81" s="31"/>
      <c r="Q81" s="31"/>
      <c r="R81" s="31"/>
      <c r="S81" s="31"/>
      <c r="T81" s="31"/>
      <c r="U81" s="31"/>
      <c r="V81" s="31"/>
      <c r="W81" s="31"/>
      <c r="X81" s="31"/>
      <c r="Y81" s="31"/>
      <c r="Z81" s="100"/>
    </row>
    <row r="82" spans="1:27" ht="20.100000000000001" customHeight="1" x14ac:dyDescent="0.15">
      <c r="A82" s="77"/>
      <c r="B82" s="77"/>
      <c r="C82" s="104"/>
      <c r="D82" s="101"/>
      <c r="E82" s="101"/>
      <c r="F82" s="101"/>
      <c r="G82" s="101"/>
      <c r="H82" s="101"/>
      <c r="I82" s="107"/>
      <c r="J82" s="103" t="s">
        <v>5</v>
      </c>
      <c r="K82" s="103"/>
      <c r="L82" s="103"/>
      <c r="M82" s="103"/>
      <c r="N82" s="103"/>
      <c r="O82" s="103"/>
      <c r="P82" s="103"/>
      <c r="Q82" s="103"/>
      <c r="R82" s="103"/>
      <c r="S82" s="103"/>
      <c r="T82" s="103"/>
      <c r="U82" s="103"/>
      <c r="V82" s="103"/>
      <c r="W82" s="103"/>
      <c r="X82" s="103"/>
      <c r="Y82" s="103"/>
      <c r="Z82" s="100"/>
    </row>
    <row r="83" spans="1:27" ht="20.100000000000001" customHeight="1" x14ac:dyDescent="0.15">
      <c r="A83" s="77">
        <f>IFERROR(IF(OR(AND($I63="する",NOT(AND(TRIM($I83)&lt;&gt;"",ISNUMBER(VALUE(SUBSTITUTE($I83,"-",""))),IFERROR(SEARCH("-",$I83),0)&gt;0))), AND($I63="しない",NOT(ISBLANK($I83)))),1001,0),3)</f>
        <v>0</v>
      </c>
      <c r="B83" s="77"/>
      <c r="C83" s="95"/>
      <c r="D83" s="96">
        <v>9</v>
      </c>
      <c r="E83" s="72" t="s">
        <v>3</v>
      </c>
      <c r="I83" s="31"/>
      <c r="J83" s="31"/>
      <c r="K83" s="31"/>
      <c r="L83" s="31"/>
      <c r="M83" s="31"/>
      <c r="O83" s="108" t="s">
        <v>107</v>
      </c>
      <c r="P83" s="1"/>
      <c r="Q83" s="72" t="s">
        <v>108</v>
      </c>
      <c r="Y83" s="102"/>
      <c r="Z83" s="100"/>
    </row>
    <row r="84" spans="1:27" ht="20.100000000000001" customHeight="1" x14ac:dyDescent="0.15">
      <c r="A84" s="77">
        <f>IFERROR(IF(AND($I63="しない",NOT(ISBLANK($P83))),1001,0),3)</f>
        <v>0</v>
      </c>
      <c r="B84" s="77"/>
      <c r="C84" s="104"/>
      <c r="D84" s="101"/>
      <c r="E84" s="101"/>
      <c r="F84" s="101"/>
      <c r="G84" s="101"/>
      <c r="H84" s="101"/>
      <c r="I84" s="98"/>
      <c r="J84" s="103" t="s">
        <v>149</v>
      </c>
      <c r="K84" s="102"/>
      <c r="L84" s="102"/>
      <c r="M84" s="102"/>
      <c r="N84" s="102"/>
      <c r="O84" s="102"/>
      <c r="P84" s="102"/>
      <c r="Q84" s="102"/>
      <c r="R84" s="102"/>
      <c r="S84" s="102"/>
      <c r="T84" s="102"/>
      <c r="U84" s="102"/>
      <c r="V84" s="102"/>
      <c r="W84" s="102"/>
      <c r="X84" s="102"/>
      <c r="Y84" s="102"/>
      <c r="Z84" s="100"/>
    </row>
    <row r="85" spans="1:27" ht="20.100000000000001" customHeight="1" x14ac:dyDescent="0.15">
      <c r="A85" s="77">
        <f>IFERROR(IF(OR(AND($I63="する",NOT(AND(TRIM($I85)&lt;&gt;"",ISNUMBER(VALUE(SUBSTITUTE($I85,"-",""))),IFERROR(SEARCH("-",$I85),0)&gt;0))), AND($I63="しない",NOT(ISBLANK($I85)))),1001,0),3)</f>
        <v>0</v>
      </c>
      <c r="B85" s="77"/>
      <c r="C85" s="95"/>
      <c r="D85" s="96">
        <v>10</v>
      </c>
      <c r="E85" s="72" t="s">
        <v>4</v>
      </c>
      <c r="I85" s="31"/>
      <c r="J85" s="31"/>
      <c r="K85" s="31"/>
      <c r="L85" s="31"/>
      <c r="M85" s="31"/>
      <c r="N85" s="102"/>
      <c r="O85" s="102"/>
      <c r="P85" s="102"/>
      <c r="Q85" s="102"/>
      <c r="R85" s="102"/>
      <c r="S85" s="102"/>
      <c r="T85" s="102"/>
      <c r="U85" s="102"/>
      <c r="V85" s="102"/>
      <c r="W85" s="102"/>
      <c r="X85" s="102"/>
      <c r="Y85" s="102"/>
      <c r="Z85" s="100"/>
    </row>
    <row r="86" spans="1:27" ht="30" customHeight="1" x14ac:dyDescent="0.15">
      <c r="A86" s="77"/>
      <c r="B86" s="77"/>
      <c r="C86" s="104"/>
      <c r="D86" s="101"/>
      <c r="E86" s="101"/>
      <c r="F86" s="101"/>
      <c r="G86" s="101"/>
      <c r="H86" s="101"/>
      <c r="I86" s="98"/>
      <c r="J86" s="109" t="s">
        <v>248</v>
      </c>
      <c r="K86" s="109"/>
      <c r="L86" s="109"/>
      <c r="M86" s="109"/>
      <c r="N86" s="109"/>
      <c r="O86" s="109"/>
      <c r="P86" s="109"/>
      <c r="Q86" s="109"/>
      <c r="R86" s="109"/>
      <c r="S86" s="109"/>
      <c r="T86" s="109"/>
      <c r="U86" s="109"/>
      <c r="V86" s="109"/>
      <c r="W86" s="109"/>
      <c r="X86" s="109"/>
      <c r="Y86" s="109"/>
      <c r="Z86" s="100"/>
    </row>
    <row r="87" spans="1:27" ht="20.100000000000001" customHeight="1" x14ac:dyDescent="0.15">
      <c r="A87" s="77">
        <f>IFERROR(IF(OR(AND($I63="する",NOT(IFERROR(SEARCH("@",$I87),0)&gt;0)),AND($I63="しない",NOT(ISBLANK($I87)))),1001,0),3)</f>
        <v>0</v>
      </c>
      <c r="B87" s="77"/>
      <c r="C87" s="104"/>
      <c r="D87" s="96">
        <v>11</v>
      </c>
      <c r="E87" s="72" t="s">
        <v>115</v>
      </c>
      <c r="I87" s="31"/>
      <c r="J87" s="31"/>
      <c r="K87" s="31"/>
      <c r="L87" s="31"/>
      <c r="M87" s="31"/>
      <c r="N87" s="31"/>
      <c r="O87" s="31"/>
      <c r="P87" s="31"/>
      <c r="Q87" s="51"/>
      <c r="R87" s="31"/>
      <c r="S87" s="31"/>
      <c r="T87" s="31"/>
      <c r="U87" s="31"/>
      <c r="V87" s="31"/>
      <c r="W87" s="31"/>
      <c r="X87" s="31"/>
      <c r="Y87" s="31"/>
      <c r="Z87" s="100"/>
    </row>
    <row r="88" spans="1:27" ht="20.100000000000001" customHeight="1" x14ac:dyDescent="0.15">
      <c r="A88" s="77"/>
      <c r="B88" s="77"/>
      <c r="C88" s="104"/>
      <c r="D88" s="96"/>
      <c r="I88" s="98"/>
      <c r="J88" s="110" t="s">
        <v>171</v>
      </c>
      <c r="K88" s="127"/>
      <c r="L88" s="102"/>
      <c r="M88" s="102"/>
      <c r="N88" s="102"/>
      <c r="O88" s="102"/>
      <c r="P88" s="102"/>
      <c r="Q88" s="128"/>
      <c r="R88" s="102"/>
      <c r="S88" s="102"/>
      <c r="T88" s="102"/>
      <c r="U88" s="102"/>
      <c r="V88" s="102"/>
      <c r="W88" s="102"/>
      <c r="X88" s="102"/>
      <c r="Y88" s="102"/>
      <c r="Z88" s="101"/>
      <c r="AA88" s="113"/>
    </row>
    <row r="89" spans="1:27" ht="20.100000000000001" customHeight="1" x14ac:dyDescent="0.15">
      <c r="A89" s="77"/>
      <c r="B89" s="77"/>
      <c r="C89" s="116"/>
      <c r="D89" s="117"/>
      <c r="E89" s="117"/>
      <c r="F89" s="117"/>
      <c r="G89" s="117"/>
      <c r="H89" s="117"/>
      <c r="I89" s="129"/>
      <c r="J89" s="130"/>
      <c r="K89" s="131"/>
      <c r="L89" s="130"/>
      <c r="M89" s="130"/>
      <c r="N89" s="130"/>
      <c r="O89" s="130"/>
      <c r="P89" s="130"/>
      <c r="Q89" s="132"/>
      <c r="R89" s="130"/>
      <c r="S89" s="130"/>
      <c r="T89" s="130"/>
      <c r="U89" s="130"/>
      <c r="V89" s="130"/>
      <c r="W89" s="130"/>
      <c r="X89" s="130"/>
      <c r="Y89" s="130"/>
      <c r="Z89" s="117"/>
      <c r="AA89" s="113"/>
    </row>
    <row r="90" spans="1:27" ht="20.100000000000001" customHeight="1" x14ac:dyDescent="0.15">
      <c r="A90" s="77"/>
      <c r="B90" s="77"/>
      <c r="C90" s="101"/>
      <c r="D90" s="101"/>
      <c r="E90" s="101"/>
      <c r="F90" s="101"/>
      <c r="G90" s="101"/>
      <c r="H90" s="101"/>
      <c r="I90" s="121"/>
      <c r="J90" s="101"/>
      <c r="K90" s="133"/>
      <c r="L90" s="101"/>
      <c r="M90" s="101"/>
      <c r="N90" s="101"/>
      <c r="O90" s="101"/>
      <c r="P90" s="101"/>
      <c r="Q90" s="101"/>
      <c r="R90" s="101"/>
      <c r="S90" s="101"/>
      <c r="T90" s="101"/>
      <c r="U90" s="101"/>
      <c r="V90" s="101"/>
      <c r="W90" s="101"/>
      <c r="X90" s="101"/>
      <c r="Y90" s="101"/>
      <c r="Z90" s="101"/>
    </row>
    <row r="91" spans="1:27" ht="15.75" hidden="1" customHeight="1" x14ac:dyDescent="0.15">
      <c r="A91" s="77"/>
      <c r="B91" s="77"/>
      <c r="C91" s="101"/>
      <c r="D91" s="101"/>
      <c r="E91" s="101"/>
      <c r="F91" s="101"/>
      <c r="G91" s="101"/>
      <c r="H91" s="101"/>
      <c r="I91" s="121"/>
      <c r="J91" s="101"/>
      <c r="K91" s="133"/>
      <c r="L91" s="101"/>
      <c r="M91" s="101"/>
      <c r="N91" s="101"/>
      <c r="O91" s="101"/>
      <c r="P91" s="101"/>
      <c r="Q91" s="101"/>
      <c r="R91" s="101"/>
      <c r="S91" s="101"/>
      <c r="T91" s="101"/>
      <c r="U91" s="101"/>
      <c r="V91" s="101"/>
      <c r="W91" s="101"/>
      <c r="X91" s="101"/>
      <c r="Y91" s="101"/>
      <c r="Z91" s="101"/>
    </row>
    <row r="92" spans="1:27" ht="15.75" hidden="1" customHeight="1" x14ac:dyDescent="0.15">
      <c r="A92" s="77"/>
      <c r="B92" s="77"/>
      <c r="C92" s="101"/>
      <c r="D92" s="101"/>
      <c r="E92" s="101"/>
      <c r="F92" s="101"/>
      <c r="G92" s="101"/>
      <c r="H92" s="101"/>
      <c r="I92" s="121"/>
      <c r="J92" s="101"/>
      <c r="K92" s="133"/>
      <c r="L92" s="101"/>
      <c r="M92" s="101"/>
      <c r="N92" s="101"/>
      <c r="O92" s="101"/>
      <c r="P92" s="101"/>
      <c r="Q92" s="101"/>
      <c r="R92" s="101"/>
      <c r="S92" s="101"/>
      <c r="T92" s="101"/>
      <c r="U92" s="101"/>
      <c r="V92" s="101"/>
      <c r="W92" s="101"/>
      <c r="X92" s="101"/>
      <c r="Y92" s="101"/>
      <c r="Z92" s="101"/>
    </row>
    <row r="93" spans="1:27" ht="15.75" hidden="1" customHeight="1" x14ac:dyDescent="0.15">
      <c r="A93" s="77"/>
      <c r="B93" s="77"/>
      <c r="C93" s="101"/>
      <c r="D93" s="101"/>
      <c r="E93" s="101"/>
      <c r="F93" s="101"/>
      <c r="G93" s="101"/>
      <c r="H93" s="101"/>
      <c r="I93" s="121"/>
      <c r="J93" s="101"/>
      <c r="K93" s="133"/>
      <c r="L93" s="101"/>
      <c r="M93" s="101"/>
      <c r="N93" s="101"/>
      <c r="O93" s="101"/>
      <c r="P93" s="101"/>
      <c r="Q93" s="101"/>
      <c r="R93" s="101"/>
      <c r="S93" s="101"/>
      <c r="T93" s="101"/>
      <c r="U93" s="101"/>
      <c r="V93" s="101"/>
      <c r="W93" s="101"/>
      <c r="X93" s="101"/>
      <c r="Y93" s="101"/>
      <c r="Z93" s="101"/>
    </row>
    <row r="94" spans="1:27" ht="15.75" hidden="1" customHeight="1" x14ac:dyDescent="0.15">
      <c r="A94" s="77"/>
      <c r="B94" s="77"/>
      <c r="C94" s="101"/>
      <c r="D94" s="101"/>
      <c r="E94" s="101"/>
      <c r="F94" s="101"/>
      <c r="G94" s="101"/>
      <c r="H94" s="101"/>
      <c r="I94" s="121"/>
      <c r="J94" s="101"/>
      <c r="K94" s="133"/>
      <c r="L94" s="101"/>
      <c r="M94" s="101"/>
      <c r="N94" s="101"/>
      <c r="O94" s="101"/>
      <c r="P94" s="101"/>
      <c r="Q94" s="101"/>
      <c r="R94" s="101"/>
      <c r="S94" s="101"/>
      <c r="T94" s="101"/>
      <c r="U94" s="101"/>
      <c r="V94" s="101"/>
      <c r="W94" s="101"/>
      <c r="X94" s="101"/>
      <c r="Y94" s="101"/>
      <c r="Z94" s="101"/>
    </row>
    <row r="95" spans="1:27" ht="15.75" hidden="1" customHeight="1" x14ac:dyDescent="0.15">
      <c r="A95" s="77"/>
      <c r="B95" s="77"/>
      <c r="C95" s="101"/>
      <c r="D95" s="101"/>
      <c r="E95" s="101"/>
      <c r="F95" s="101"/>
      <c r="G95" s="101"/>
      <c r="H95" s="101"/>
      <c r="I95" s="121"/>
      <c r="J95" s="101"/>
      <c r="K95" s="133"/>
      <c r="L95" s="101"/>
      <c r="M95" s="101"/>
      <c r="N95" s="101"/>
      <c r="O95" s="101"/>
      <c r="P95" s="101"/>
      <c r="Q95" s="101"/>
      <c r="R95" s="101"/>
      <c r="S95" s="101"/>
      <c r="T95" s="101"/>
      <c r="U95" s="101"/>
      <c r="V95" s="101"/>
      <c r="W95" s="101"/>
      <c r="X95" s="101"/>
      <c r="Y95" s="101"/>
      <c r="Z95" s="101"/>
    </row>
    <row r="96" spans="1:27" ht="15.75" hidden="1" customHeight="1" x14ac:dyDescent="0.15">
      <c r="A96" s="77"/>
      <c r="B96" s="77"/>
      <c r="C96" s="101"/>
      <c r="D96" s="101"/>
      <c r="E96" s="101"/>
      <c r="F96" s="101"/>
      <c r="G96" s="101"/>
      <c r="H96" s="101"/>
      <c r="I96" s="121"/>
      <c r="J96" s="101"/>
      <c r="K96" s="133"/>
      <c r="L96" s="101"/>
      <c r="M96" s="101"/>
      <c r="N96" s="101"/>
      <c r="O96" s="101"/>
      <c r="P96" s="101"/>
      <c r="Q96" s="101"/>
      <c r="R96" s="101"/>
      <c r="S96" s="101"/>
      <c r="T96" s="101"/>
      <c r="U96" s="101"/>
      <c r="V96" s="101"/>
      <c r="W96" s="101"/>
      <c r="X96" s="101"/>
      <c r="Y96" s="101"/>
      <c r="Z96" s="101"/>
    </row>
    <row r="97" spans="1:26" ht="15.75" hidden="1" customHeight="1" x14ac:dyDescent="0.15">
      <c r="A97" s="77"/>
      <c r="B97" s="77"/>
      <c r="C97" s="101"/>
      <c r="D97" s="101"/>
      <c r="E97" s="101"/>
      <c r="F97" s="101"/>
      <c r="G97" s="101"/>
      <c r="H97" s="101"/>
      <c r="I97" s="121"/>
      <c r="J97" s="101"/>
      <c r="K97" s="133"/>
      <c r="L97" s="101"/>
      <c r="M97" s="101"/>
      <c r="N97" s="101"/>
      <c r="O97" s="101"/>
      <c r="P97" s="101"/>
      <c r="Q97" s="101"/>
      <c r="R97" s="101"/>
      <c r="S97" s="101"/>
      <c r="T97" s="101"/>
      <c r="U97" s="101"/>
      <c r="V97" s="101"/>
      <c r="W97" s="101"/>
      <c r="X97" s="101"/>
      <c r="Y97" s="101"/>
      <c r="Z97" s="101"/>
    </row>
    <row r="98" spans="1:26" ht="15.75" hidden="1" customHeight="1" x14ac:dyDescent="0.15">
      <c r="A98" s="77"/>
      <c r="B98" s="77"/>
      <c r="C98" s="101"/>
      <c r="D98" s="101"/>
      <c r="E98" s="101"/>
      <c r="F98" s="101"/>
      <c r="G98" s="101"/>
      <c r="H98" s="101"/>
      <c r="I98" s="121"/>
      <c r="J98" s="101"/>
      <c r="K98" s="133"/>
      <c r="L98" s="101"/>
      <c r="M98" s="101"/>
      <c r="N98" s="101"/>
      <c r="O98" s="101"/>
      <c r="P98" s="101"/>
      <c r="Q98" s="101"/>
      <c r="R98" s="101"/>
      <c r="S98" s="101"/>
      <c r="T98" s="101"/>
      <c r="U98" s="101"/>
      <c r="V98" s="101"/>
      <c r="W98" s="101"/>
      <c r="X98" s="101"/>
      <c r="Y98" s="101"/>
      <c r="Z98" s="101"/>
    </row>
    <row r="99" spans="1:26" ht="15.75" hidden="1" customHeight="1" x14ac:dyDescent="0.15">
      <c r="A99" s="77"/>
      <c r="B99" s="77"/>
      <c r="C99" s="101"/>
      <c r="D99" s="101"/>
      <c r="E99" s="101"/>
      <c r="F99" s="101"/>
      <c r="G99" s="101"/>
      <c r="H99" s="101"/>
      <c r="I99" s="121"/>
      <c r="J99" s="101"/>
      <c r="K99" s="133"/>
      <c r="L99" s="101"/>
      <c r="M99" s="101"/>
      <c r="N99" s="101"/>
      <c r="O99" s="101"/>
      <c r="P99" s="101"/>
      <c r="Q99" s="101"/>
      <c r="R99" s="101"/>
      <c r="S99" s="101"/>
      <c r="T99" s="101"/>
      <c r="U99" s="101"/>
      <c r="V99" s="101"/>
      <c r="W99" s="101"/>
      <c r="X99" s="101"/>
      <c r="Y99" s="101"/>
      <c r="Z99" s="101"/>
    </row>
    <row r="100" spans="1:26" ht="15.75" hidden="1" customHeight="1" x14ac:dyDescent="0.15">
      <c r="A100" s="77"/>
      <c r="B100" s="77"/>
      <c r="C100" s="101"/>
      <c r="D100" s="101"/>
      <c r="E100" s="101"/>
      <c r="F100" s="101"/>
      <c r="G100" s="101"/>
      <c r="H100" s="101"/>
      <c r="I100" s="121"/>
      <c r="J100" s="101"/>
      <c r="K100" s="133"/>
      <c r="L100" s="101"/>
      <c r="M100" s="101"/>
      <c r="N100" s="101"/>
      <c r="O100" s="101"/>
      <c r="P100" s="101"/>
      <c r="Q100" s="101"/>
      <c r="R100" s="101"/>
      <c r="S100" s="101"/>
      <c r="T100" s="101"/>
      <c r="U100" s="101"/>
      <c r="V100" s="101"/>
      <c r="W100" s="101"/>
      <c r="X100" s="101"/>
      <c r="Y100" s="101"/>
      <c r="Z100" s="101"/>
    </row>
    <row r="101" spans="1:26" ht="15.75" hidden="1" customHeight="1" x14ac:dyDescent="0.15">
      <c r="A101" s="77"/>
      <c r="B101" s="77"/>
      <c r="C101" s="101"/>
      <c r="D101" s="101"/>
      <c r="E101" s="101"/>
      <c r="F101" s="101"/>
      <c r="G101" s="101"/>
      <c r="H101" s="101"/>
      <c r="I101" s="121"/>
      <c r="J101" s="101"/>
      <c r="K101" s="133"/>
      <c r="L101" s="101"/>
      <c r="M101" s="101"/>
      <c r="N101" s="101"/>
      <c r="O101" s="101"/>
      <c r="P101" s="101"/>
      <c r="Q101" s="101"/>
      <c r="R101" s="101"/>
      <c r="S101" s="101"/>
      <c r="T101" s="101"/>
      <c r="U101" s="101"/>
      <c r="V101" s="101"/>
      <c r="W101" s="101"/>
      <c r="X101" s="101"/>
      <c r="Y101" s="101"/>
      <c r="Z101" s="101"/>
    </row>
    <row r="102" spans="1:26" ht="15.75" hidden="1" customHeight="1" x14ac:dyDescent="0.15">
      <c r="A102" s="77"/>
      <c r="B102" s="77"/>
      <c r="C102" s="101"/>
      <c r="D102" s="101"/>
      <c r="E102" s="101"/>
      <c r="F102" s="101"/>
      <c r="G102" s="101"/>
      <c r="H102" s="101"/>
      <c r="I102" s="121"/>
      <c r="J102" s="101"/>
      <c r="K102" s="133"/>
      <c r="L102" s="101"/>
      <c r="M102" s="101"/>
      <c r="N102" s="101"/>
      <c r="O102" s="101"/>
      <c r="P102" s="101"/>
      <c r="Q102" s="101"/>
      <c r="R102" s="101"/>
      <c r="S102" s="101"/>
      <c r="T102" s="101"/>
      <c r="U102" s="101"/>
      <c r="V102" s="101"/>
      <c r="W102" s="101"/>
      <c r="X102" s="101"/>
      <c r="Y102" s="101"/>
      <c r="Z102" s="101"/>
    </row>
    <row r="103" spans="1:26" ht="15.75" hidden="1" customHeight="1" x14ac:dyDescent="0.15">
      <c r="A103" s="77"/>
      <c r="B103" s="77"/>
      <c r="C103" s="101"/>
      <c r="D103" s="101"/>
      <c r="E103" s="101"/>
      <c r="F103" s="101"/>
      <c r="G103" s="101"/>
      <c r="H103" s="101"/>
      <c r="I103" s="121"/>
      <c r="J103" s="101"/>
      <c r="K103" s="133"/>
      <c r="L103" s="101"/>
      <c r="M103" s="101"/>
      <c r="N103" s="101"/>
      <c r="O103" s="101"/>
      <c r="P103" s="101"/>
      <c r="Q103" s="101"/>
      <c r="R103" s="101"/>
      <c r="S103" s="101"/>
      <c r="T103" s="101"/>
      <c r="U103" s="101"/>
      <c r="V103" s="101"/>
      <c r="W103" s="101"/>
      <c r="X103" s="101"/>
      <c r="Y103" s="101"/>
      <c r="Z103" s="101"/>
    </row>
    <row r="104" spans="1:26" ht="15.75" hidden="1" customHeight="1" x14ac:dyDescent="0.15">
      <c r="A104" s="77"/>
      <c r="B104" s="77"/>
      <c r="C104" s="101"/>
      <c r="D104" s="101"/>
      <c r="E104" s="101"/>
      <c r="F104" s="101"/>
      <c r="G104" s="101"/>
      <c r="H104" s="101"/>
      <c r="I104" s="121"/>
      <c r="J104" s="101"/>
      <c r="K104" s="133"/>
      <c r="L104" s="101"/>
      <c r="M104" s="101"/>
      <c r="N104" s="101"/>
      <c r="O104" s="101"/>
      <c r="P104" s="101"/>
      <c r="Q104" s="101"/>
      <c r="R104" s="101"/>
      <c r="S104" s="101"/>
      <c r="T104" s="101"/>
      <c r="U104" s="101"/>
      <c r="V104" s="101"/>
      <c r="W104" s="101"/>
      <c r="X104" s="101"/>
      <c r="Y104" s="101"/>
      <c r="Z104" s="101"/>
    </row>
    <row r="105" spans="1:26" ht="15.75" hidden="1" customHeight="1" x14ac:dyDescent="0.15">
      <c r="A105" s="77"/>
      <c r="B105" s="77"/>
      <c r="C105" s="101"/>
      <c r="D105" s="101"/>
      <c r="E105" s="101"/>
      <c r="F105" s="101"/>
      <c r="G105" s="101"/>
      <c r="H105" s="101"/>
      <c r="I105" s="121"/>
      <c r="J105" s="101"/>
      <c r="K105" s="133"/>
      <c r="L105" s="101"/>
      <c r="M105" s="101"/>
      <c r="N105" s="101"/>
      <c r="O105" s="101"/>
      <c r="P105" s="101"/>
      <c r="Q105" s="101"/>
      <c r="R105" s="101"/>
      <c r="S105" s="101"/>
      <c r="T105" s="101"/>
      <c r="U105" s="101"/>
      <c r="V105" s="101"/>
      <c r="W105" s="101"/>
      <c r="X105" s="101"/>
      <c r="Y105" s="101"/>
      <c r="Z105" s="101"/>
    </row>
    <row r="106" spans="1:26" ht="15.75" hidden="1" customHeight="1" x14ac:dyDescent="0.15">
      <c r="A106" s="77"/>
      <c r="B106" s="77"/>
      <c r="C106" s="101"/>
      <c r="D106" s="101"/>
      <c r="E106" s="101"/>
      <c r="F106" s="101"/>
      <c r="G106" s="101"/>
      <c r="H106" s="101"/>
      <c r="I106" s="121"/>
      <c r="J106" s="101"/>
      <c r="K106" s="133"/>
      <c r="L106" s="101"/>
      <c r="M106" s="101"/>
      <c r="N106" s="101"/>
      <c r="O106" s="101"/>
      <c r="P106" s="101"/>
      <c r="Q106" s="101"/>
      <c r="R106" s="101"/>
      <c r="S106" s="101"/>
      <c r="T106" s="101"/>
      <c r="U106" s="101"/>
      <c r="V106" s="101"/>
      <c r="W106" s="101"/>
      <c r="X106" s="101"/>
      <c r="Y106" s="101"/>
      <c r="Z106" s="101"/>
    </row>
    <row r="107" spans="1:26" ht="15.75" hidden="1" customHeight="1" x14ac:dyDescent="0.15">
      <c r="A107" s="77"/>
      <c r="B107" s="77"/>
      <c r="C107" s="101"/>
      <c r="D107" s="101"/>
      <c r="E107" s="101"/>
      <c r="F107" s="101"/>
      <c r="G107" s="101"/>
      <c r="H107" s="101"/>
      <c r="I107" s="121"/>
      <c r="J107" s="101"/>
      <c r="K107" s="133"/>
      <c r="L107" s="101"/>
      <c r="M107" s="101"/>
      <c r="N107" s="101"/>
      <c r="O107" s="101"/>
      <c r="P107" s="101"/>
      <c r="Q107" s="101"/>
      <c r="R107" s="101"/>
      <c r="S107" s="101"/>
      <c r="T107" s="101"/>
      <c r="U107" s="101"/>
      <c r="V107" s="101"/>
      <c r="W107" s="101"/>
      <c r="X107" s="101"/>
      <c r="Y107" s="101"/>
      <c r="Z107" s="101"/>
    </row>
    <row r="108" spans="1:26" ht="20.100000000000001" customHeight="1" x14ac:dyDescent="0.15">
      <c r="A108" s="77"/>
      <c r="B108" s="77"/>
      <c r="C108" s="101"/>
      <c r="D108" s="101"/>
      <c r="E108" s="101"/>
      <c r="F108" s="101"/>
      <c r="G108" s="101"/>
      <c r="H108" s="101"/>
      <c r="I108" s="121"/>
      <c r="J108" s="101"/>
      <c r="K108" s="133"/>
      <c r="L108" s="101"/>
      <c r="M108" s="101"/>
      <c r="N108" s="101"/>
      <c r="O108" s="101"/>
      <c r="P108" s="101"/>
      <c r="Q108" s="101"/>
      <c r="R108" s="101"/>
      <c r="S108" s="101"/>
      <c r="T108" s="101"/>
      <c r="U108" s="101"/>
      <c r="V108" s="101"/>
      <c r="W108" s="101"/>
      <c r="X108" s="101"/>
      <c r="Y108" s="101"/>
      <c r="Z108" s="101"/>
    </row>
    <row r="109" spans="1:26" ht="20.100000000000001" customHeight="1" x14ac:dyDescent="0.15">
      <c r="A109" s="77"/>
      <c r="B109" s="77"/>
      <c r="C109" s="88" t="s">
        <v>113</v>
      </c>
      <c r="D109" s="89"/>
      <c r="E109" s="89"/>
      <c r="F109" s="89"/>
      <c r="G109" s="89"/>
      <c r="H109" s="90"/>
      <c r="Q109" s="134"/>
    </row>
    <row r="110" spans="1:26" ht="15" customHeight="1" x14ac:dyDescent="0.15">
      <c r="A110" s="77"/>
      <c r="B110" s="77"/>
      <c r="C110" s="135"/>
      <c r="D110" s="136"/>
      <c r="E110" s="136"/>
      <c r="F110" s="136"/>
      <c r="G110" s="136"/>
      <c r="H110" s="136"/>
      <c r="I110" s="137"/>
      <c r="J110" s="93"/>
      <c r="K110" s="137"/>
      <c r="L110" s="93"/>
      <c r="M110" s="93"/>
      <c r="N110" s="93"/>
      <c r="O110" s="93"/>
      <c r="P110" s="93"/>
      <c r="Q110" s="138"/>
      <c r="R110" s="93"/>
      <c r="S110" s="93"/>
      <c r="T110" s="93"/>
      <c r="U110" s="93"/>
      <c r="V110" s="93"/>
      <c r="W110" s="93"/>
      <c r="X110" s="93"/>
      <c r="Y110" s="93"/>
      <c r="Z110" s="94"/>
    </row>
    <row r="111" spans="1:26" ht="30" customHeight="1" x14ac:dyDescent="0.15">
      <c r="A111" s="77"/>
      <c r="B111" s="77"/>
      <c r="C111" s="135"/>
      <c r="D111" s="139" t="s">
        <v>163</v>
      </c>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00"/>
    </row>
    <row r="112" spans="1:26" ht="20.100000000000001" customHeight="1" x14ac:dyDescent="0.15">
      <c r="A112" s="77"/>
      <c r="B112" s="77"/>
      <c r="C112" s="95"/>
      <c r="D112" s="96">
        <v>1</v>
      </c>
      <c r="E112" s="72" t="s">
        <v>111</v>
      </c>
      <c r="I112" s="31"/>
      <c r="J112" s="31"/>
      <c r="K112" s="31"/>
      <c r="L112" s="31"/>
      <c r="M112" s="31"/>
      <c r="N112" s="31"/>
      <c r="O112" s="31"/>
      <c r="P112" s="31"/>
      <c r="Q112" s="52"/>
      <c r="R112" s="31"/>
      <c r="S112" s="31"/>
      <c r="T112" s="31"/>
      <c r="U112" s="31"/>
      <c r="V112" s="31"/>
      <c r="W112" s="31"/>
      <c r="X112" s="31"/>
      <c r="Y112" s="31"/>
      <c r="Z112" s="100"/>
    </row>
    <row r="113" spans="1:26" ht="20.100000000000001" customHeight="1" x14ac:dyDescent="0.15">
      <c r="A113" s="77"/>
      <c r="B113" s="77"/>
      <c r="C113" s="95"/>
      <c r="D113" s="96"/>
      <c r="E113" s="101"/>
      <c r="F113" s="101"/>
      <c r="G113" s="101"/>
      <c r="H113" s="101"/>
      <c r="I113" s="107"/>
      <c r="J113" s="103" t="s">
        <v>112</v>
      </c>
      <c r="K113" s="127"/>
      <c r="L113" s="102"/>
      <c r="M113" s="102"/>
      <c r="N113" s="102"/>
      <c r="O113" s="102"/>
      <c r="P113" s="102"/>
      <c r="Q113" s="140"/>
      <c r="R113" s="102"/>
      <c r="S113" s="102"/>
      <c r="T113" s="102"/>
      <c r="U113" s="102"/>
      <c r="V113" s="102"/>
      <c r="W113" s="102"/>
      <c r="X113" s="102"/>
      <c r="Y113" s="102"/>
      <c r="Z113" s="100"/>
    </row>
    <row r="114" spans="1:26" ht="20.100000000000001" customHeight="1" x14ac:dyDescent="0.15">
      <c r="A114" s="77">
        <f>IFERROR(IF(AND(TRIM($I114)&lt;&gt;"", NOT(OR(IFERROR(SEARCH(" ",$I114),0)&gt;0, IFERROR(SEARCH("　",$I114),0)&gt;0))),1001,0),3)</f>
        <v>0</v>
      </c>
      <c r="B114" s="77"/>
      <c r="C114" s="95"/>
      <c r="D114" s="96">
        <f>D112+1</f>
        <v>2</v>
      </c>
      <c r="E114" s="72" t="s">
        <v>156</v>
      </c>
      <c r="I114" s="31"/>
      <c r="J114" s="31"/>
      <c r="K114" s="31"/>
      <c r="L114" s="31"/>
      <c r="M114" s="31"/>
      <c r="N114" s="31"/>
      <c r="O114" s="31"/>
      <c r="P114" s="31"/>
      <c r="Q114" s="31"/>
      <c r="R114" s="31"/>
      <c r="S114" s="31"/>
      <c r="T114" s="31"/>
      <c r="U114" s="31"/>
      <c r="V114" s="31"/>
      <c r="W114" s="31"/>
      <c r="X114" s="31"/>
      <c r="Y114" s="31"/>
      <c r="Z114" s="100"/>
    </row>
    <row r="115" spans="1:26" ht="20.100000000000001" customHeight="1" x14ac:dyDescent="0.15">
      <c r="A115" s="77"/>
      <c r="B115" s="77"/>
      <c r="C115" s="95"/>
      <c r="D115" s="96"/>
      <c r="E115" s="101"/>
      <c r="F115" s="101"/>
      <c r="G115" s="101"/>
      <c r="H115" s="101"/>
      <c r="I115" s="107"/>
      <c r="J115" s="103" t="s">
        <v>148</v>
      </c>
      <c r="K115" s="103"/>
      <c r="L115" s="103"/>
      <c r="M115" s="103"/>
      <c r="N115" s="103"/>
      <c r="O115" s="103"/>
      <c r="P115" s="103"/>
      <c r="Q115" s="103"/>
      <c r="R115" s="103"/>
      <c r="S115" s="103"/>
      <c r="T115" s="103"/>
      <c r="U115" s="103"/>
      <c r="V115" s="103"/>
      <c r="W115" s="103"/>
      <c r="X115" s="103"/>
      <c r="Y115" s="103"/>
      <c r="Z115" s="100"/>
    </row>
    <row r="116" spans="1:26" ht="20.100000000000001" customHeight="1" x14ac:dyDescent="0.15">
      <c r="A116" s="77">
        <f>IFERROR(IF(AND(TRIM($I116)&lt;&gt;"", NOT(OR(IFERROR(SEARCH(" ",$I116),0)&gt;0, IFERROR(SEARCH("　",$I116),0)&gt;0))),1001,0),3)</f>
        <v>0</v>
      </c>
      <c r="B116" s="77"/>
      <c r="C116" s="95"/>
      <c r="D116" s="96">
        <f>D114+1</f>
        <v>3</v>
      </c>
      <c r="E116" s="72" t="s">
        <v>157</v>
      </c>
      <c r="I116" s="31"/>
      <c r="J116" s="31"/>
      <c r="K116" s="31"/>
      <c r="L116" s="31"/>
      <c r="M116" s="31"/>
      <c r="N116" s="31"/>
      <c r="O116" s="31"/>
      <c r="P116" s="31"/>
      <c r="Q116" s="31"/>
      <c r="R116" s="31"/>
      <c r="S116" s="31"/>
      <c r="T116" s="31"/>
      <c r="U116" s="31"/>
      <c r="V116" s="31"/>
      <c r="W116" s="31"/>
      <c r="X116" s="31"/>
      <c r="Y116" s="31"/>
      <c r="Z116" s="100"/>
    </row>
    <row r="117" spans="1:26" ht="20.100000000000001" customHeight="1" x14ac:dyDescent="0.15">
      <c r="A117" s="77"/>
      <c r="B117" s="77"/>
      <c r="C117" s="95"/>
      <c r="D117" s="101"/>
      <c r="E117" s="101"/>
      <c r="F117" s="101"/>
      <c r="G117" s="101"/>
      <c r="H117" s="101"/>
      <c r="I117" s="107"/>
      <c r="J117" s="103" t="s">
        <v>5</v>
      </c>
      <c r="K117" s="103"/>
      <c r="L117" s="103"/>
      <c r="M117" s="103"/>
      <c r="N117" s="103"/>
      <c r="O117" s="103"/>
      <c r="P117" s="103"/>
      <c r="Q117" s="103"/>
      <c r="R117" s="103"/>
      <c r="S117" s="103"/>
      <c r="T117" s="103"/>
      <c r="U117" s="103"/>
      <c r="V117" s="103"/>
      <c r="W117" s="103"/>
      <c r="X117" s="103"/>
      <c r="Y117" s="103"/>
      <c r="Z117" s="100"/>
    </row>
    <row r="118" spans="1:26" ht="20.100000000000001" customHeight="1" x14ac:dyDescent="0.15">
      <c r="A118" s="77"/>
      <c r="B118" s="77"/>
      <c r="C118" s="95"/>
      <c r="D118" s="96">
        <f>D116+1</f>
        <v>4</v>
      </c>
      <c r="E118" s="72" t="s">
        <v>0</v>
      </c>
      <c r="I118" s="53"/>
      <c r="J118" s="54"/>
      <c r="K118" s="54"/>
      <c r="L118" s="54"/>
      <c r="M118" s="54"/>
      <c r="N118" s="101"/>
      <c r="O118" s="101"/>
      <c r="P118" s="101"/>
      <c r="Q118" s="101"/>
      <c r="R118" s="101"/>
      <c r="S118" s="101"/>
      <c r="T118" s="101"/>
      <c r="U118" s="101"/>
      <c r="V118" s="101"/>
      <c r="W118" s="101"/>
      <c r="X118" s="101"/>
      <c r="Y118" s="101"/>
      <c r="Z118" s="100"/>
    </row>
    <row r="119" spans="1:26" ht="20.100000000000001" customHeight="1" x14ac:dyDescent="0.15">
      <c r="A119" s="77"/>
      <c r="B119" s="77"/>
      <c r="C119" s="95"/>
      <c r="D119" s="96"/>
      <c r="E119" s="101"/>
      <c r="F119" s="101"/>
      <c r="G119" s="101"/>
      <c r="H119" s="101"/>
      <c r="I119" s="98"/>
      <c r="J119" s="103" t="s">
        <v>174</v>
      </c>
      <c r="K119" s="102"/>
      <c r="L119" s="102"/>
      <c r="M119" s="102"/>
      <c r="N119" s="102"/>
      <c r="O119" s="102"/>
      <c r="P119" s="102"/>
      <c r="Q119" s="102"/>
      <c r="R119" s="102"/>
      <c r="S119" s="102"/>
      <c r="T119" s="102"/>
      <c r="U119" s="102"/>
      <c r="V119" s="102"/>
      <c r="W119" s="102"/>
      <c r="X119" s="102"/>
      <c r="Y119" s="102"/>
      <c r="Z119" s="100"/>
    </row>
    <row r="120" spans="1:26" ht="20.100000000000001" customHeight="1" x14ac:dyDescent="0.15">
      <c r="A120" s="77">
        <f>IFERROR(IF(AND(TRIM($I120)&lt;&gt;"", AND(OR(ISERROR(FIND("@"&amp;LEFT($I120,3)&amp;"@", 都道府県3))=FALSE, ISERROR(FIND("@"&amp;LEFT($I120,4)&amp;"@",都道府県4))=FALSE))=FALSE),1001,0),3)</f>
        <v>0</v>
      </c>
      <c r="B120" s="77"/>
      <c r="C120" s="95"/>
      <c r="D120" s="96">
        <f>D118+1</f>
        <v>5</v>
      </c>
      <c r="E120" s="72" t="s">
        <v>114</v>
      </c>
      <c r="I120" s="32"/>
      <c r="J120" s="32"/>
      <c r="K120" s="32"/>
      <c r="L120" s="32"/>
      <c r="M120" s="32"/>
      <c r="N120" s="32"/>
      <c r="O120" s="32"/>
      <c r="P120" s="32"/>
      <c r="Q120" s="33"/>
      <c r="R120" s="32"/>
      <c r="S120" s="32"/>
      <c r="T120" s="32"/>
      <c r="U120" s="32"/>
      <c r="V120" s="32"/>
      <c r="W120" s="32"/>
      <c r="X120" s="32"/>
      <c r="Y120" s="32"/>
      <c r="Z120" s="100"/>
    </row>
    <row r="121" spans="1:26" ht="20.100000000000001" customHeight="1" x14ac:dyDescent="0.15">
      <c r="A121" s="77"/>
      <c r="B121" s="77"/>
      <c r="C121" s="95"/>
      <c r="D121" s="96"/>
      <c r="E121" s="101"/>
      <c r="F121" s="101"/>
      <c r="G121" s="101"/>
      <c r="H121" s="101"/>
      <c r="I121" s="98"/>
      <c r="J121" s="103" t="s">
        <v>154</v>
      </c>
      <c r="K121" s="102"/>
      <c r="L121" s="102"/>
      <c r="M121" s="102"/>
      <c r="N121" s="102"/>
      <c r="O121" s="102"/>
      <c r="P121" s="102"/>
      <c r="Q121" s="102"/>
      <c r="R121" s="102"/>
      <c r="S121" s="102"/>
      <c r="T121" s="102"/>
      <c r="U121" s="102"/>
      <c r="V121" s="102"/>
      <c r="W121" s="102"/>
      <c r="X121" s="102"/>
      <c r="Y121" s="102"/>
      <c r="Z121" s="100"/>
    </row>
    <row r="122" spans="1:26" ht="20.100000000000001" customHeight="1" x14ac:dyDescent="0.15">
      <c r="A122" s="77">
        <f>IFERROR(IF(AND(TRIM($I122)&lt;&gt;"", NOT(AND(ISNUMBER(VALUE(SUBSTITUTE($I122,"-",""))), IFERROR(SEARCH("-",$I122),0)&gt;0))),1001,0),3)</f>
        <v>0</v>
      </c>
      <c r="B122" s="77"/>
      <c r="C122" s="95"/>
      <c r="D122" s="96">
        <f>D120+1</f>
        <v>6</v>
      </c>
      <c r="E122" s="72" t="s">
        <v>3</v>
      </c>
      <c r="I122" s="31"/>
      <c r="J122" s="31"/>
      <c r="K122" s="31"/>
      <c r="L122" s="31"/>
      <c r="M122" s="31"/>
      <c r="O122" s="108" t="s">
        <v>107</v>
      </c>
      <c r="P122" s="1"/>
      <c r="Q122" s="72" t="s">
        <v>108</v>
      </c>
      <c r="Y122" s="102"/>
      <c r="Z122" s="100"/>
    </row>
    <row r="123" spans="1:26" ht="20.100000000000001" customHeight="1" x14ac:dyDescent="0.15">
      <c r="A123" s="77"/>
      <c r="B123" s="77"/>
      <c r="C123" s="104"/>
      <c r="D123" s="101"/>
      <c r="E123" s="101"/>
      <c r="F123" s="101"/>
      <c r="G123" s="101"/>
      <c r="H123" s="101"/>
      <c r="I123" s="98"/>
      <c r="J123" s="103" t="s">
        <v>155</v>
      </c>
      <c r="K123" s="102"/>
      <c r="L123" s="102"/>
      <c r="M123" s="102"/>
      <c r="N123" s="102"/>
      <c r="O123" s="102"/>
      <c r="P123" s="102"/>
      <c r="Q123" s="102"/>
      <c r="R123" s="102"/>
      <c r="S123" s="102"/>
      <c r="T123" s="102"/>
      <c r="U123" s="102"/>
      <c r="V123" s="102"/>
      <c r="W123" s="102"/>
      <c r="X123" s="102"/>
      <c r="Y123" s="102"/>
      <c r="Z123" s="100"/>
    </row>
    <row r="124" spans="1:26" ht="20.100000000000001" customHeight="1" x14ac:dyDescent="0.15">
      <c r="A124" s="77">
        <f>IFERROR(IF(AND(TRIM($I124)&lt;&gt;"", NOT(AND(ISNUMBER(VALUE(SUBSTITUTE($I124,"-",""))), IFERROR(SEARCH("-",$I124),0)&gt;0))),1001,0),3)</f>
        <v>0</v>
      </c>
      <c r="B124" s="77"/>
      <c r="C124" s="95"/>
      <c r="D124" s="96">
        <f>D122+1</f>
        <v>7</v>
      </c>
      <c r="E124" s="72" t="s">
        <v>4</v>
      </c>
      <c r="I124" s="31"/>
      <c r="J124" s="31"/>
      <c r="K124" s="31"/>
      <c r="L124" s="31"/>
      <c r="M124" s="31"/>
      <c r="N124" s="102"/>
      <c r="O124" s="102"/>
      <c r="P124" s="102"/>
      <c r="Q124" s="102"/>
      <c r="R124" s="102"/>
      <c r="S124" s="102"/>
      <c r="T124" s="102"/>
      <c r="U124" s="102"/>
      <c r="V124" s="102"/>
      <c r="W124" s="102"/>
      <c r="X124" s="102"/>
      <c r="Y124" s="102"/>
      <c r="Z124" s="100"/>
    </row>
    <row r="125" spans="1:26" ht="20.100000000000001" customHeight="1" x14ac:dyDescent="0.15">
      <c r="A125" s="77"/>
      <c r="B125" s="77"/>
      <c r="C125" s="104"/>
      <c r="D125" s="101"/>
      <c r="E125" s="101"/>
      <c r="F125" s="101"/>
      <c r="G125" s="101"/>
      <c r="H125" s="101"/>
      <c r="I125" s="98"/>
      <c r="J125" s="103" t="s">
        <v>155</v>
      </c>
      <c r="K125" s="102"/>
      <c r="L125" s="102"/>
      <c r="M125" s="102"/>
      <c r="N125" s="102"/>
      <c r="O125" s="102"/>
      <c r="P125" s="102"/>
      <c r="Q125" s="102"/>
      <c r="R125" s="102"/>
      <c r="S125" s="102"/>
      <c r="T125" s="102"/>
      <c r="U125" s="102"/>
      <c r="V125" s="102"/>
      <c r="W125" s="102"/>
      <c r="X125" s="102"/>
      <c r="Y125" s="102"/>
      <c r="Z125" s="100"/>
    </row>
    <row r="126" spans="1:26" ht="20.100000000000001" customHeight="1" x14ac:dyDescent="0.15">
      <c r="A126" s="77">
        <f>IFERROR(IF(AND(TRIM($I126)&lt;&gt;"", NOT(IFERROR(SEARCH("@",$I126),0)&gt;0)),1001,0),3)</f>
        <v>0</v>
      </c>
      <c r="B126" s="77"/>
      <c r="C126" s="95"/>
      <c r="D126" s="96">
        <f>D124+1</f>
        <v>8</v>
      </c>
      <c r="E126" s="72" t="s">
        <v>115</v>
      </c>
      <c r="I126" s="31"/>
      <c r="J126" s="31"/>
      <c r="K126" s="31"/>
      <c r="L126" s="31"/>
      <c r="M126" s="31"/>
      <c r="N126" s="31"/>
      <c r="O126" s="31"/>
      <c r="P126" s="31"/>
      <c r="Q126" s="51"/>
      <c r="R126" s="31"/>
      <c r="S126" s="31"/>
      <c r="T126" s="31"/>
      <c r="U126" s="31"/>
      <c r="V126" s="31"/>
      <c r="W126" s="31"/>
      <c r="X126" s="31"/>
      <c r="Y126" s="31"/>
      <c r="Z126" s="100"/>
    </row>
    <row r="127" spans="1:26" ht="20.100000000000001" customHeight="1" x14ac:dyDescent="0.15">
      <c r="A127" s="77"/>
      <c r="B127" s="77"/>
      <c r="C127" s="104"/>
      <c r="D127" s="101"/>
      <c r="E127" s="101"/>
      <c r="F127" s="101"/>
      <c r="G127" s="101"/>
      <c r="H127" s="101"/>
      <c r="I127" s="98"/>
      <c r="J127" s="110" t="s">
        <v>172</v>
      </c>
      <c r="K127" s="127"/>
      <c r="L127" s="102"/>
      <c r="M127" s="102"/>
      <c r="N127" s="102"/>
      <c r="O127" s="102"/>
      <c r="P127" s="102"/>
      <c r="Q127" s="128"/>
      <c r="R127" s="102"/>
      <c r="S127" s="102"/>
      <c r="T127" s="102"/>
      <c r="U127" s="102"/>
      <c r="V127" s="102"/>
      <c r="W127" s="102"/>
      <c r="X127" s="102"/>
      <c r="Y127" s="102"/>
      <c r="Z127" s="100"/>
    </row>
    <row r="128" spans="1:26" ht="20.100000000000001" customHeight="1" x14ac:dyDescent="0.15">
      <c r="A128" s="77"/>
      <c r="B128" s="77"/>
      <c r="C128" s="116"/>
      <c r="D128" s="117"/>
      <c r="E128" s="117"/>
      <c r="F128" s="117"/>
      <c r="G128" s="117"/>
      <c r="H128" s="117"/>
      <c r="I128" s="119"/>
      <c r="J128" s="118"/>
      <c r="K128" s="119"/>
      <c r="L128" s="118"/>
      <c r="M128" s="118"/>
      <c r="N128" s="118"/>
      <c r="O128" s="118"/>
      <c r="P128" s="118"/>
      <c r="Q128" s="141"/>
      <c r="R128" s="118"/>
      <c r="S128" s="118"/>
      <c r="T128" s="118"/>
      <c r="U128" s="118"/>
      <c r="V128" s="118"/>
      <c r="W128" s="118"/>
      <c r="X128" s="118"/>
      <c r="Y128" s="118"/>
      <c r="Z128" s="120"/>
    </row>
    <row r="129" spans="1:26" ht="20.100000000000001" customHeight="1" x14ac:dyDescent="0.15">
      <c r="A129" s="77"/>
      <c r="B129" s="77"/>
      <c r="C129" s="101"/>
      <c r="D129" s="101"/>
      <c r="E129" s="101"/>
      <c r="F129" s="101"/>
      <c r="G129" s="101"/>
      <c r="H129" s="101"/>
      <c r="I129" s="122"/>
      <c r="J129" s="122"/>
      <c r="K129" s="122"/>
      <c r="L129" s="122"/>
      <c r="M129" s="122"/>
      <c r="N129" s="122"/>
      <c r="O129" s="122"/>
      <c r="P129" s="122"/>
      <c r="Q129" s="142"/>
      <c r="R129" s="122"/>
      <c r="S129" s="122"/>
      <c r="T129" s="122"/>
      <c r="U129" s="122"/>
      <c r="V129" s="122"/>
      <c r="W129" s="122"/>
      <c r="X129" s="122"/>
      <c r="Y129" s="122"/>
      <c r="Z129" s="101"/>
    </row>
    <row r="130" spans="1:26" ht="15.75" hidden="1" customHeight="1" x14ac:dyDescent="0.15">
      <c r="A130" s="77"/>
      <c r="B130" s="77"/>
      <c r="C130" s="101"/>
      <c r="D130" s="101"/>
      <c r="E130" s="101"/>
      <c r="F130" s="101"/>
      <c r="G130" s="101"/>
      <c r="H130" s="101"/>
      <c r="I130" s="122"/>
      <c r="J130" s="122"/>
      <c r="K130" s="122"/>
      <c r="L130" s="122"/>
      <c r="M130" s="122"/>
      <c r="N130" s="122"/>
      <c r="O130" s="122"/>
      <c r="P130" s="122"/>
      <c r="Q130" s="142"/>
      <c r="R130" s="122"/>
      <c r="S130" s="122"/>
      <c r="T130" s="122"/>
      <c r="U130" s="122"/>
      <c r="V130" s="122"/>
      <c r="W130" s="122"/>
      <c r="X130" s="122"/>
      <c r="Y130" s="122"/>
      <c r="Z130" s="101"/>
    </row>
    <row r="131" spans="1:26" ht="15.75" hidden="1" customHeight="1" x14ac:dyDescent="0.15">
      <c r="A131" s="77"/>
      <c r="B131" s="77"/>
      <c r="C131" s="101"/>
      <c r="D131" s="101"/>
      <c r="E131" s="101"/>
      <c r="F131" s="101"/>
      <c r="G131" s="101"/>
      <c r="H131" s="101"/>
      <c r="I131" s="122"/>
      <c r="J131" s="122"/>
      <c r="K131" s="122"/>
      <c r="L131" s="122"/>
      <c r="M131" s="122"/>
      <c r="N131" s="122"/>
      <c r="O131" s="122"/>
      <c r="P131" s="122"/>
      <c r="Q131" s="142"/>
      <c r="R131" s="122"/>
      <c r="S131" s="122"/>
      <c r="T131" s="122"/>
      <c r="U131" s="122"/>
      <c r="V131" s="122"/>
      <c r="W131" s="122"/>
      <c r="X131" s="122"/>
      <c r="Y131" s="122"/>
      <c r="Z131" s="101"/>
    </row>
    <row r="132" spans="1:26" ht="15.75" hidden="1" customHeight="1" x14ac:dyDescent="0.15">
      <c r="A132" s="77"/>
      <c r="B132" s="77"/>
      <c r="C132" s="101"/>
      <c r="D132" s="101"/>
      <c r="E132" s="101"/>
      <c r="F132" s="101"/>
      <c r="G132" s="101"/>
      <c r="H132" s="101"/>
      <c r="I132" s="122"/>
      <c r="J132" s="122"/>
      <c r="K132" s="122"/>
      <c r="L132" s="122"/>
      <c r="M132" s="122"/>
      <c r="N132" s="122"/>
      <c r="O132" s="122"/>
      <c r="P132" s="122"/>
      <c r="Q132" s="142"/>
      <c r="R132" s="122"/>
      <c r="S132" s="122"/>
      <c r="T132" s="122"/>
      <c r="U132" s="122"/>
      <c r="V132" s="122"/>
      <c r="W132" s="122"/>
      <c r="X132" s="122"/>
      <c r="Y132" s="122"/>
      <c r="Z132" s="101"/>
    </row>
    <row r="133" spans="1:26" ht="15.75" hidden="1" customHeight="1" x14ac:dyDescent="0.15">
      <c r="A133" s="77"/>
      <c r="B133" s="77"/>
      <c r="C133" s="101"/>
      <c r="D133" s="101"/>
      <c r="E133" s="101"/>
      <c r="F133" s="101"/>
      <c r="G133" s="101"/>
      <c r="H133" s="101"/>
      <c r="I133" s="122"/>
      <c r="J133" s="122"/>
      <c r="K133" s="122"/>
      <c r="L133" s="122"/>
      <c r="M133" s="122"/>
      <c r="N133" s="122"/>
      <c r="O133" s="122"/>
      <c r="P133" s="122"/>
      <c r="Q133" s="142"/>
      <c r="R133" s="122"/>
      <c r="S133" s="122"/>
      <c r="T133" s="122"/>
      <c r="U133" s="122"/>
      <c r="V133" s="122"/>
      <c r="W133" s="122"/>
      <c r="X133" s="122"/>
      <c r="Y133" s="122"/>
      <c r="Z133" s="101"/>
    </row>
    <row r="134" spans="1:26" ht="15.75" hidden="1" customHeight="1" x14ac:dyDescent="0.15">
      <c r="A134" s="77"/>
      <c r="B134" s="77"/>
      <c r="C134" s="101"/>
      <c r="D134" s="101"/>
      <c r="E134" s="101"/>
      <c r="F134" s="101"/>
      <c r="G134" s="101"/>
      <c r="H134" s="101"/>
      <c r="I134" s="122"/>
      <c r="J134" s="122"/>
      <c r="K134" s="122"/>
      <c r="L134" s="122"/>
      <c r="M134" s="122"/>
      <c r="N134" s="122"/>
      <c r="O134" s="122"/>
      <c r="P134" s="122"/>
      <c r="Q134" s="142"/>
      <c r="R134" s="122"/>
      <c r="S134" s="122"/>
      <c r="T134" s="122"/>
      <c r="U134" s="122"/>
      <c r="V134" s="122"/>
      <c r="W134" s="122"/>
      <c r="X134" s="122"/>
      <c r="Y134" s="122"/>
      <c r="Z134" s="101"/>
    </row>
    <row r="135" spans="1:26" ht="15.75" hidden="1" customHeight="1" x14ac:dyDescent="0.15">
      <c r="A135" s="77"/>
      <c r="B135" s="77"/>
      <c r="C135" s="101"/>
      <c r="D135" s="101"/>
      <c r="E135" s="101"/>
      <c r="F135" s="101"/>
      <c r="G135" s="101"/>
      <c r="H135" s="101"/>
      <c r="I135" s="122"/>
      <c r="J135" s="122"/>
      <c r="K135" s="122"/>
      <c r="L135" s="122"/>
      <c r="M135" s="122"/>
      <c r="N135" s="122"/>
      <c r="O135" s="122"/>
      <c r="P135" s="122"/>
      <c r="Q135" s="142"/>
      <c r="R135" s="122"/>
      <c r="S135" s="122"/>
      <c r="T135" s="122"/>
      <c r="U135" s="122"/>
      <c r="V135" s="122"/>
      <c r="W135" s="122"/>
      <c r="X135" s="122"/>
      <c r="Y135" s="122"/>
      <c r="Z135" s="101"/>
    </row>
    <row r="136" spans="1:26" ht="15.75" hidden="1" customHeight="1" x14ac:dyDescent="0.15">
      <c r="A136" s="77"/>
      <c r="B136" s="77"/>
      <c r="C136" s="101"/>
      <c r="D136" s="101"/>
      <c r="E136" s="101"/>
      <c r="F136" s="101"/>
      <c r="G136" s="101"/>
      <c r="H136" s="101"/>
      <c r="I136" s="122"/>
      <c r="J136" s="122"/>
      <c r="K136" s="122"/>
      <c r="L136" s="122"/>
      <c r="M136" s="122"/>
      <c r="N136" s="122"/>
      <c r="O136" s="122"/>
      <c r="P136" s="122"/>
      <c r="Q136" s="142"/>
      <c r="R136" s="122"/>
      <c r="S136" s="122"/>
      <c r="T136" s="122"/>
      <c r="U136" s="122"/>
      <c r="V136" s="122"/>
      <c r="W136" s="122"/>
      <c r="X136" s="122"/>
      <c r="Y136" s="122"/>
      <c r="Z136" s="101"/>
    </row>
    <row r="137" spans="1:26" ht="15.75" hidden="1" customHeight="1" x14ac:dyDescent="0.15">
      <c r="A137" s="77"/>
      <c r="B137" s="77"/>
      <c r="C137" s="101"/>
      <c r="D137" s="101"/>
      <c r="E137" s="101"/>
      <c r="F137" s="101"/>
      <c r="G137" s="101"/>
      <c r="H137" s="101"/>
      <c r="I137" s="122"/>
      <c r="J137" s="122"/>
      <c r="K137" s="122"/>
      <c r="L137" s="122"/>
      <c r="M137" s="122"/>
      <c r="N137" s="122"/>
      <c r="O137" s="122"/>
      <c r="P137" s="122"/>
      <c r="Q137" s="142"/>
      <c r="R137" s="122"/>
      <c r="S137" s="122"/>
      <c r="T137" s="122"/>
      <c r="U137" s="122"/>
      <c r="V137" s="122"/>
      <c r="W137" s="122"/>
      <c r="X137" s="122"/>
      <c r="Y137" s="122"/>
      <c r="Z137" s="101"/>
    </row>
    <row r="138" spans="1:26" ht="15.75" hidden="1" customHeight="1" x14ac:dyDescent="0.15">
      <c r="A138" s="77"/>
      <c r="B138" s="77"/>
      <c r="C138" s="101"/>
      <c r="D138" s="101"/>
      <c r="E138" s="101"/>
      <c r="F138" s="101"/>
      <c r="G138" s="101"/>
      <c r="H138" s="101"/>
      <c r="I138" s="122"/>
      <c r="J138" s="122"/>
      <c r="K138" s="122"/>
      <c r="L138" s="122"/>
      <c r="M138" s="122"/>
      <c r="N138" s="122"/>
      <c r="O138" s="122"/>
      <c r="P138" s="122"/>
      <c r="Q138" s="142"/>
      <c r="R138" s="122"/>
      <c r="S138" s="122"/>
      <c r="T138" s="122"/>
      <c r="U138" s="122"/>
      <c r="V138" s="122"/>
      <c r="W138" s="122"/>
      <c r="X138" s="122"/>
      <c r="Y138" s="122"/>
      <c r="Z138" s="101"/>
    </row>
    <row r="139" spans="1:26" ht="15.75" hidden="1" customHeight="1" x14ac:dyDescent="0.15">
      <c r="A139" s="77"/>
      <c r="B139" s="77"/>
      <c r="C139" s="101"/>
      <c r="D139" s="101"/>
      <c r="E139" s="101"/>
      <c r="F139" s="101"/>
      <c r="G139" s="101"/>
      <c r="H139" s="101"/>
      <c r="I139" s="122"/>
      <c r="J139" s="122"/>
      <c r="K139" s="122"/>
      <c r="L139" s="122"/>
      <c r="M139" s="122"/>
      <c r="N139" s="122"/>
      <c r="O139" s="122"/>
      <c r="P139" s="122"/>
      <c r="Q139" s="142"/>
      <c r="R139" s="122"/>
      <c r="S139" s="122"/>
      <c r="T139" s="122"/>
      <c r="U139" s="122"/>
      <c r="V139" s="122"/>
      <c r="W139" s="122"/>
      <c r="X139" s="122"/>
      <c r="Y139" s="122"/>
      <c r="Z139" s="101"/>
    </row>
    <row r="140" spans="1:26" ht="15.75" hidden="1" customHeight="1" x14ac:dyDescent="0.15">
      <c r="A140" s="77"/>
      <c r="B140" s="77"/>
      <c r="C140" s="101"/>
      <c r="D140" s="101"/>
      <c r="E140" s="101"/>
      <c r="F140" s="101"/>
      <c r="G140" s="101"/>
      <c r="H140" s="101"/>
      <c r="I140" s="122"/>
      <c r="J140" s="122"/>
      <c r="K140" s="122"/>
      <c r="L140" s="122"/>
      <c r="M140" s="122"/>
      <c r="N140" s="122"/>
      <c r="O140" s="122"/>
      <c r="P140" s="122"/>
      <c r="Q140" s="142"/>
      <c r="R140" s="122"/>
      <c r="S140" s="122"/>
      <c r="T140" s="122"/>
      <c r="U140" s="122"/>
      <c r="V140" s="122"/>
      <c r="W140" s="122"/>
      <c r="X140" s="122"/>
      <c r="Y140" s="122"/>
      <c r="Z140" s="101"/>
    </row>
    <row r="141" spans="1:26" ht="15.75" hidden="1" customHeight="1" x14ac:dyDescent="0.15">
      <c r="A141" s="77"/>
      <c r="B141" s="77"/>
      <c r="C141" s="101"/>
      <c r="D141" s="101"/>
      <c r="E141" s="101"/>
      <c r="F141" s="101"/>
      <c r="G141" s="101"/>
      <c r="H141" s="101"/>
      <c r="I141" s="122"/>
      <c r="J141" s="122"/>
      <c r="K141" s="122"/>
      <c r="L141" s="122"/>
      <c r="M141" s="122"/>
      <c r="N141" s="122"/>
      <c r="O141" s="122"/>
      <c r="P141" s="122"/>
      <c r="Q141" s="142"/>
      <c r="R141" s="122"/>
      <c r="S141" s="122"/>
      <c r="T141" s="122"/>
      <c r="U141" s="122"/>
      <c r="V141" s="122"/>
      <c r="W141" s="122"/>
      <c r="X141" s="122"/>
      <c r="Y141" s="122"/>
      <c r="Z141" s="101"/>
    </row>
    <row r="142" spans="1:26" ht="15.75" hidden="1" customHeight="1" x14ac:dyDescent="0.15">
      <c r="A142" s="77"/>
      <c r="B142" s="77"/>
      <c r="C142" s="101"/>
      <c r="D142" s="101"/>
      <c r="E142" s="101"/>
      <c r="F142" s="101"/>
      <c r="G142" s="101"/>
      <c r="H142" s="101"/>
      <c r="I142" s="122"/>
      <c r="J142" s="122"/>
      <c r="K142" s="122"/>
      <c r="L142" s="122"/>
      <c r="M142" s="122"/>
      <c r="N142" s="122"/>
      <c r="O142" s="122"/>
      <c r="P142" s="122"/>
      <c r="Q142" s="142"/>
      <c r="R142" s="122"/>
      <c r="S142" s="122"/>
      <c r="T142" s="122"/>
      <c r="U142" s="122"/>
      <c r="V142" s="122"/>
      <c r="W142" s="122"/>
      <c r="X142" s="122"/>
      <c r="Y142" s="122"/>
      <c r="Z142" s="101"/>
    </row>
    <row r="143" spans="1:26" ht="15.75" hidden="1" customHeight="1" x14ac:dyDescent="0.15">
      <c r="A143" s="77"/>
      <c r="B143" s="77"/>
      <c r="C143" s="101"/>
      <c r="D143" s="101"/>
      <c r="E143" s="101"/>
      <c r="F143" s="101"/>
      <c r="G143" s="101"/>
      <c r="H143" s="101"/>
      <c r="I143" s="122"/>
      <c r="J143" s="122"/>
      <c r="K143" s="122"/>
      <c r="L143" s="122"/>
      <c r="M143" s="122"/>
      <c r="N143" s="122"/>
      <c r="O143" s="122"/>
      <c r="P143" s="122"/>
      <c r="Q143" s="142"/>
      <c r="R143" s="122"/>
      <c r="S143" s="122"/>
      <c r="T143" s="122"/>
      <c r="U143" s="122"/>
      <c r="V143" s="122"/>
      <c r="W143" s="122"/>
      <c r="X143" s="122"/>
      <c r="Y143" s="122"/>
      <c r="Z143" s="101"/>
    </row>
    <row r="144" spans="1:26" ht="15.75" hidden="1" customHeight="1" x14ac:dyDescent="0.15">
      <c r="A144" s="77"/>
      <c r="B144" s="77"/>
      <c r="C144" s="101"/>
      <c r="D144" s="101"/>
      <c r="E144" s="101"/>
      <c r="F144" s="101"/>
      <c r="G144" s="101"/>
      <c r="H144" s="101"/>
      <c r="I144" s="122"/>
      <c r="J144" s="122"/>
      <c r="K144" s="122"/>
      <c r="L144" s="122"/>
      <c r="M144" s="122"/>
      <c r="N144" s="122"/>
      <c r="O144" s="122"/>
      <c r="P144" s="122"/>
      <c r="Q144" s="142"/>
      <c r="R144" s="122"/>
      <c r="S144" s="122"/>
      <c r="T144" s="122"/>
      <c r="U144" s="122"/>
      <c r="V144" s="122"/>
      <c r="W144" s="122"/>
      <c r="X144" s="122"/>
      <c r="Y144" s="122"/>
      <c r="Z144" s="101"/>
    </row>
    <row r="145" spans="1:26" ht="15.75" hidden="1" customHeight="1" x14ac:dyDescent="0.15">
      <c r="A145" s="77"/>
      <c r="B145" s="77"/>
      <c r="C145" s="101"/>
      <c r="D145" s="101"/>
      <c r="E145" s="101"/>
      <c r="F145" s="101"/>
      <c r="G145" s="101"/>
      <c r="H145" s="101"/>
      <c r="I145" s="122"/>
      <c r="J145" s="122"/>
      <c r="K145" s="122"/>
      <c r="L145" s="122"/>
      <c r="M145" s="122"/>
      <c r="N145" s="122"/>
      <c r="O145" s="122"/>
      <c r="P145" s="122"/>
      <c r="Q145" s="142"/>
      <c r="R145" s="122"/>
      <c r="S145" s="122"/>
      <c r="T145" s="122"/>
      <c r="U145" s="122"/>
      <c r="V145" s="122"/>
      <c r="W145" s="122"/>
      <c r="X145" s="122"/>
      <c r="Y145" s="122"/>
      <c r="Z145" s="101"/>
    </row>
    <row r="146" spans="1:26" ht="15.75" hidden="1" customHeight="1" x14ac:dyDescent="0.15">
      <c r="A146" s="77"/>
      <c r="B146" s="77"/>
      <c r="C146" s="101"/>
      <c r="D146" s="101"/>
      <c r="E146" s="101"/>
      <c r="F146" s="101"/>
      <c r="G146" s="101"/>
      <c r="H146" s="101"/>
      <c r="I146" s="122"/>
      <c r="J146" s="122"/>
      <c r="K146" s="122"/>
      <c r="L146" s="122"/>
      <c r="M146" s="122"/>
      <c r="N146" s="122"/>
      <c r="O146" s="122"/>
      <c r="P146" s="122"/>
      <c r="Q146" s="142"/>
      <c r="R146" s="122"/>
      <c r="S146" s="122"/>
      <c r="T146" s="122"/>
      <c r="U146" s="122"/>
      <c r="V146" s="122"/>
      <c r="W146" s="122"/>
      <c r="X146" s="122"/>
      <c r="Y146" s="122"/>
      <c r="Z146" s="101"/>
    </row>
    <row r="147" spans="1:26" ht="15.75" hidden="1" customHeight="1" x14ac:dyDescent="0.15">
      <c r="A147" s="77"/>
      <c r="B147" s="77"/>
      <c r="C147" s="101"/>
      <c r="D147" s="101"/>
      <c r="E147" s="101"/>
      <c r="F147" s="101"/>
      <c r="G147" s="101"/>
      <c r="H147" s="101"/>
      <c r="I147" s="122"/>
      <c r="J147" s="122"/>
      <c r="K147" s="122"/>
      <c r="L147" s="122"/>
      <c r="M147" s="122"/>
      <c r="N147" s="122"/>
      <c r="O147" s="122"/>
      <c r="P147" s="122"/>
      <c r="Q147" s="142"/>
      <c r="R147" s="122"/>
      <c r="S147" s="122"/>
      <c r="T147" s="122"/>
      <c r="U147" s="122"/>
      <c r="V147" s="122"/>
      <c r="W147" s="122"/>
      <c r="X147" s="122"/>
      <c r="Y147" s="122"/>
      <c r="Z147" s="101"/>
    </row>
    <row r="148" spans="1:26" ht="15.75" hidden="1" customHeight="1" x14ac:dyDescent="0.15">
      <c r="A148" s="77"/>
      <c r="B148" s="77"/>
      <c r="C148" s="101"/>
      <c r="D148" s="101"/>
      <c r="E148" s="101"/>
      <c r="F148" s="101"/>
      <c r="G148" s="101"/>
      <c r="H148" s="101"/>
      <c r="I148" s="122"/>
      <c r="J148" s="122"/>
      <c r="K148" s="122"/>
      <c r="L148" s="122"/>
      <c r="M148" s="122"/>
      <c r="N148" s="122"/>
      <c r="O148" s="122"/>
      <c r="P148" s="122"/>
      <c r="Q148" s="142"/>
      <c r="R148" s="122"/>
      <c r="S148" s="122"/>
      <c r="T148" s="122"/>
      <c r="U148" s="122"/>
      <c r="V148" s="122"/>
      <c r="W148" s="122"/>
      <c r="X148" s="122"/>
      <c r="Y148" s="122"/>
      <c r="Z148" s="101"/>
    </row>
    <row r="149" spans="1:26" ht="20.100000000000001" customHeight="1" x14ac:dyDescent="0.15">
      <c r="A149" s="77"/>
      <c r="B149" s="77"/>
      <c r="C149" s="101"/>
      <c r="D149" s="101"/>
      <c r="E149" s="101"/>
      <c r="F149" s="101"/>
      <c r="G149" s="101"/>
      <c r="H149" s="101"/>
      <c r="I149" s="122"/>
      <c r="J149" s="101"/>
      <c r="K149" s="101"/>
      <c r="L149" s="101"/>
      <c r="M149" s="101"/>
      <c r="N149" s="101"/>
      <c r="O149" s="101"/>
      <c r="P149" s="101"/>
      <c r="Q149" s="143"/>
      <c r="R149" s="101"/>
      <c r="S149" s="101"/>
      <c r="T149" s="101"/>
      <c r="U149" s="101"/>
      <c r="V149" s="101"/>
      <c r="W149" s="101"/>
      <c r="X149" s="101"/>
      <c r="Y149" s="101"/>
      <c r="Z149" s="101"/>
    </row>
    <row r="150" spans="1:26" ht="20.100000000000001" customHeight="1" x14ac:dyDescent="0.15">
      <c r="A150" s="77"/>
      <c r="B150" s="77"/>
      <c r="C150" s="88" t="s">
        <v>144</v>
      </c>
      <c r="D150" s="89"/>
      <c r="E150" s="89"/>
      <c r="F150" s="89"/>
      <c r="G150" s="89"/>
      <c r="H150" s="90"/>
      <c r="I150" s="123"/>
      <c r="K150" s="123"/>
    </row>
    <row r="151" spans="1:26" ht="20.100000000000001" customHeight="1" x14ac:dyDescent="0.15">
      <c r="A151" s="77"/>
      <c r="B151" s="77"/>
      <c r="C151" s="91"/>
      <c r="D151" s="92"/>
      <c r="E151" s="92"/>
      <c r="F151" s="92"/>
      <c r="G151" s="92"/>
      <c r="H151" s="92"/>
      <c r="I151" s="93"/>
      <c r="J151" s="93"/>
      <c r="K151" s="93"/>
      <c r="L151" s="93"/>
      <c r="M151" s="93"/>
      <c r="N151" s="93"/>
      <c r="O151" s="93"/>
      <c r="P151" s="93"/>
      <c r="Q151" s="93"/>
      <c r="R151" s="93"/>
      <c r="S151" s="93"/>
      <c r="T151" s="93"/>
      <c r="U151" s="93"/>
      <c r="V151" s="93"/>
      <c r="W151" s="93"/>
      <c r="X151" s="93"/>
      <c r="Y151" s="93"/>
      <c r="Z151" s="94"/>
    </row>
    <row r="152" spans="1:26" ht="20.100000000000001" customHeight="1" x14ac:dyDescent="0.15">
      <c r="A152" s="77"/>
      <c r="B152" s="77"/>
      <c r="C152" s="91"/>
      <c r="D152" s="144" t="s">
        <v>70</v>
      </c>
      <c r="E152" s="124"/>
      <c r="F152" s="124"/>
      <c r="G152" s="124"/>
      <c r="H152" s="124"/>
      <c r="I152" s="124"/>
      <c r="J152" s="124"/>
      <c r="K152" s="124"/>
      <c r="L152" s="124"/>
      <c r="M152" s="124"/>
      <c r="N152" s="124"/>
      <c r="O152" s="124"/>
      <c r="P152" s="124"/>
      <c r="Q152" s="124"/>
      <c r="R152" s="124"/>
      <c r="S152" s="124"/>
      <c r="T152" s="124"/>
      <c r="U152" s="124"/>
      <c r="V152" s="124"/>
      <c r="W152" s="124"/>
      <c r="X152" s="102"/>
      <c r="Y152" s="101"/>
      <c r="Z152" s="100"/>
    </row>
    <row r="153" spans="1:26" ht="20.100000000000001" customHeight="1" x14ac:dyDescent="0.15">
      <c r="A153" s="77">
        <f>IFERROR(IF(AND($I153&lt;&gt;"しない", $I153&lt;&gt;"する"),1001,0),3)</f>
        <v>0</v>
      </c>
      <c r="B153" s="77"/>
      <c r="C153" s="95"/>
      <c r="D153" s="96">
        <v>1</v>
      </c>
      <c r="E153" s="101" t="s">
        <v>71</v>
      </c>
      <c r="F153" s="101"/>
      <c r="G153" s="101"/>
      <c r="H153" s="101"/>
      <c r="I153" s="31" t="s">
        <v>175</v>
      </c>
      <c r="J153" s="34"/>
      <c r="K153" s="34"/>
      <c r="L153" s="34"/>
      <c r="M153" s="34"/>
      <c r="N153" s="101"/>
      <c r="O153" s="101"/>
      <c r="P153" s="101"/>
      <c r="Q153" s="101"/>
      <c r="R153" s="101"/>
      <c r="S153" s="101"/>
      <c r="T153" s="101"/>
      <c r="U153" s="101"/>
      <c r="Z153" s="145"/>
    </row>
    <row r="154" spans="1:26" ht="20.100000000000001" customHeight="1" x14ac:dyDescent="0.15">
      <c r="A154" s="77"/>
      <c r="B154" s="77"/>
      <c r="C154" s="104"/>
      <c r="D154" s="101"/>
      <c r="E154" s="101"/>
      <c r="F154" s="101"/>
      <c r="G154" s="101"/>
      <c r="H154" s="101"/>
      <c r="I154" s="146"/>
      <c r="J154" s="103" t="s">
        <v>72</v>
      </c>
      <c r="K154" s="103"/>
      <c r="L154" s="103"/>
      <c r="M154" s="103"/>
      <c r="N154" s="103"/>
      <c r="O154" s="103"/>
      <c r="P154" s="103"/>
      <c r="Q154" s="103"/>
      <c r="R154" s="103"/>
      <c r="S154" s="103"/>
      <c r="T154" s="103"/>
      <c r="U154" s="101"/>
      <c r="Z154" s="145"/>
    </row>
    <row r="155" spans="1:26" ht="20.100000000000001" customHeight="1" x14ac:dyDescent="0.15">
      <c r="A155" s="77">
        <f>IFERROR(IF(AND($I153="する",OR(TRIM($I155)="", NOT(OR(IFERROR(SEARCH(" ",$I155),0)&gt;0, IFERROR(SEARCH("　",$I155),0)&gt;0)))),1001,0),3)</f>
        <v>0</v>
      </c>
      <c r="B155" s="77"/>
      <c r="C155" s="95"/>
      <c r="D155" s="96">
        <v>2</v>
      </c>
      <c r="E155" s="72" t="s">
        <v>156</v>
      </c>
      <c r="I155" s="31"/>
      <c r="J155" s="31"/>
      <c r="K155" s="31"/>
      <c r="L155" s="31"/>
      <c r="M155" s="31"/>
      <c r="N155" s="31"/>
      <c r="O155" s="31"/>
      <c r="P155" s="31"/>
      <c r="Q155" s="31"/>
      <c r="R155" s="31"/>
      <c r="S155" s="31"/>
      <c r="T155" s="31"/>
      <c r="U155" s="31"/>
      <c r="V155" s="31"/>
      <c r="W155" s="31"/>
      <c r="X155" s="31"/>
      <c r="Y155" s="31"/>
      <c r="Z155" s="100"/>
    </row>
    <row r="156" spans="1:26" ht="20.100000000000001" customHeight="1" x14ac:dyDescent="0.15">
      <c r="A156" s="77"/>
      <c r="B156" s="77"/>
      <c r="C156" s="95"/>
      <c r="D156" s="96"/>
      <c r="E156" s="101"/>
      <c r="F156" s="101"/>
      <c r="G156" s="101"/>
      <c r="H156" s="101"/>
      <c r="I156" s="107"/>
      <c r="J156" s="103" t="s">
        <v>148</v>
      </c>
      <c r="K156" s="103"/>
      <c r="L156" s="103"/>
      <c r="M156" s="103"/>
      <c r="N156" s="103"/>
      <c r="O156" s="103"/>
      <c r="P156" s="103"/>
      <c r="Q156" s="103"/>
      <c r="R156" s="103"/>
      <c r="S156" s="103"/>
      <c r="T156" s="103"/>
      <c r="U156" s="103"/>
      <c r="V156" s="103"/>
      <c r="W156" s="103"/>
      <c r="X156" s="103"/>
      <c r="Y156" s="103"/>
      <c r="Z156" s="100"/>
    </row>
    <row r="157" spans="1:26" ht="20.100000000000001" customHeight="1" x14ac:dyDescent="0.15">
      <c r="A157" s="77">
        <f>IFERROR(IF(AND($I153="する",OR(TRIM($I157)="", NOT(OR(IFERROR(SEARCH(" ",$I157),0)&gt;0, IFERROR(SEARCH("　",$I157),0)&gt;0)))),1001,0),3)</f>
        <v>0</v>
      </c>
      <c r="B157" s="77"/>
      <c r="C157" s="95"/>
      <c r="D157" s="96">
        <v>3</v>
      </c>
      <c r="E157" s="72" t="s">
        <v>157</v>
      </c>
      <c r="I157" s="31"/>
      <c r="J157" s="31"/>
      <c r="K157" s="31"/>
      <c r="L157" s="31"/>
      <c r="M157" s="31"/>
      <c r="N157" s="31"/>
      <c r="O157" s="31"/>
      <c r="P157" s="31"/>
      <c r="Q157" s="31"/>
      <c r="R157" s="31"/>
      <c r="S157" s="31"/>
      <c r="T157" s="31"/>
      <c r="U157" s="31"/>
      <c r="V157" s="31"/>
      <c r="W157" s="31"/>
      <c r="X157" s="31"/>
      <c r="Y157" s="31"/>
      <c r="Z157" s="100"/>
    </row>
    <row r="158" spans="1:26" ht="20.100000000000001" customHeight="1" x14ac:dyDescent="0.15">
      <c r="A158" s="77"/>
      <c r="B158" s="77"/>
      <c r="C158" s="104"/>
      <c r="D158" s="101"/>
      <c r="E158" s="101"/>
      <c r="F158" s="101"/>
      <c r="G158" s="101"/>
      <c r="H158" s="101"/>
      <c r="I158" s="107"/>
      <c r="J158" s="103" t="s">
        <v>5</v>
      </c>
      <c r="K158" s="103"/>
      <c r="L158" s="103"/>
      <c r="M158" s="103"/>
      <c r="N158" s="103"/>
      <c r="O158" s="103"/>
      <c r="P158" s="103"/>
      <c r="Q158" s="103"/>
      <c r="R158" s="103"/>
      <c r="S158" s="103"/>
      <c r="T158" s="103"/>
      <c r="U158" s="103"/>
      <c r="V158" s="103"/>
      <c r="W158" s="103"/>
      <c r="X158" s="103"/>
      <c r="Y158" s="103"/>
      <c r="Z158" s="100"/>
    </row>
    <row r="159" spans="1:26" ht="20.100000000000001" customHeight="1" x14ac:dyDescent="0.15">
      <c r="A159" s="77">
        <f>IFERROR(IF(AND($I153="する",OR(TRIM($I159)="", LEN($I159)&lt;&gt;8, NOT(ISNUMBER(VALUE($I159))), IFERROR(SEARCH("-", $I159),0)&gt;0)),1001,0),3)</f>
        <v>0</v>
      </c>
      <c r="B159" s="77"/>
      <c r="C159" s="95"/>
      <c r="D159" s="96">
        <v>4</v>
      </c>
      <c r="E159" s="72" t="s">
        <v>103</v>
      </c>
      <c r="I159" s="31"/>
      <c r="J159" s="31"/>
      <c r="K159" s="31"/>
      <c r="L159" s="31"/>
      <c r="M159" s="31"/>
      <c r="N159" s="101"/>
      <c r="O159" s="101"/>
      <c r="P159" s="101"/>
      <c r="Q159" s="101"/>
      <c r="R159" s="101"/>
      <c r="S159" s="101"/>
      <c r="T159" s="101"/>
      <c r="U159" s="101"/>
      <c r="V159" s="101"/>
      <c r="W159" s="101"/>
      <c r="X159" s="101"/>
      <c r="Y159" s="101"/>
      <c r="Z159" s="100"/>
    </row>
    <row r="160" spans="1:26" ht="20.100000000000001" customHeight="1" x14ac:dyDescent="0.15">
      <c r="A160" s="77"/>
      <c r="B160" s="77"/>
      <c r="C160" s="104"/>
      <c r="D160" s="101"/>
      <c r="E160" s="101"/>
      <c r="F160" s="101"/>
      <c r="G160" s="101"/>
      <c r="H160" s="101"/>
      <c r="I160" s="98"/>
      <c r="J160" s="103" t="s">
        <v>162</v>
      </c>
      <c r="K160" s="102"/>
      <c r="L160" s="102"/>
      <c r="M160" s="102"/>
      <c r="N160" s="102"/>
      <c r="O160" s="102"/>
      <c r="P160" s="102"/>
      <c r="Q160" s="102"/>
      <c r="R160" s="102"/>
      <c r="S160" s="102"/>
      <c r="T160" s="102"/>
      <c r="U160" s="102"/>
      <c r="V160" s="102"/>
      <c r="W160" s="102"/>
      <c r="X160" s="102"/>
      <c r="Y160" s="102"/>
      <c r="Z160" s="100"/>
    </row>
    <row r="161" spans="1:27" ht="20.100000000000001" customHeight="1" x14ac:dyDescent="0.15">
      <c r="A161" s="77">
        <f>IFERROR(IF(AND($I153="する",TRIM($I161)=""),1001,0),3)</f>
        <v>0</v>
      </c>
      <c r="B161" s="77"/>
      <c r="C161" s="95"/>
      <c r="D161" s="96">
        <v>5</v>
      </c>
      <c r="E161" s="72" t="s">
        <v>0</v>
      </c>
      <c r="I161" s="53"/>
      <c r="J161" s="54"/>
      <c r="K161" s="54"/>
      <c r="L161" s="54"/>
      <c r="M161" s="54"/>
      <c r="N161" s="101"/>
      <c r="O161" s="101"/>
      <c r="P161" s="101"/>
      <c r="Q161" s="101"/>
      <c r="R161" s="101"/>
      <c r="S161" s="101"/>
      <c r="T161" s="101"/>
      <c r="U161" s="101"/>
      <c r="V161" s="101"/>
      <c r="W161" s="101"/>
      <c r="X161" s="101"/>
      <c r="Y161" s="101"/>
      <c r="Z161" s="100"/>
    </row>
    <row r="162" spans="1:27" ht="20.100000000000001" customHeight="1" x14ac:dyDescent="0.15">
      <c r="A162" s="77"/>
      <c r="B162" s="77"/>
      <c r="C162" s="95"/>
      <c r="D162" s="96"/>
      <c r="E162" s="101"/>
      <c r="F162" s="101"/>
      <c r="G162" s="101"/>
      <c r="H162" s="101"/>
      <c r="I162" s="98"/>
      <c r="J162" s="103" t="s">
        <v>173</v>
      </c>
      <c r="K162" s="102"/>
      <c r="L162" s="102"/>
      <c r="M162" s="102"/>
      <c r="N162" s="102"/>
      <c r="O162" s="102"/>
      <c r="P162" s="102"/>
      <c r="Q162" s="102"/>
      <c r="R162" s="102"/>
      <c r="S162" s="102"/>
      <c r="T162" s="102"/>
      <c r="U162" s="102"/>
      <c r="V162" s="102"/>
      <c r="W162" s="102"/>
      <c r="X162" s="102"/>
      <c r="Y162" s="102"/>
      <c r="Z162" s="100"/>
    </row>
    <row r="163" spans="1:27" ht="20.100000000000001" customHeight="1" x14ac:dyDescent="0.15">
      <c r="A163" s="77">
        <f>IFERROR(IF(AND($I153="する",AND($I163&lt;&gt;"", OR(ISERROR(FIND("@"&amp;LEFT($I163,3)&amp;"@", 都道府県3))=FALSE, ISERROR(FIND("@"&amp;LEFT($I163,4)&amp;"@",都道府県4))=FALSE))=FALSE),1001,0),3)</f>
        <v>0</v>
      </c>
      <c r="B163" s="77"/>
      <c r="C163" s="95"/>
      <c r="D163" s="96">
        <v>6</v>
      </c>
      <c r="E163" s="72" t="s">
        <v>114</v>
      </c>
      <c r="I163" s="32"/>
      <c r="J163" s="32"/>
      <c r="K163" s="32"/>
      <c r="L163" s="32"/>
      <c r="M163" s="32"/>
      <c r="N163" s="32"/>
      <c r="O163" s="32"/>
      <c r="P163" s="32"/>
      <c r="Q163" s="33"/>
      <c r="R163" s="32"/>
      <c r="S163" s="32"/>
      <c r="T163" s="32"/>
      <c r="U163" s="32"/>
      <c r="V163" s="32"/>
      <c r="W163" s="32"/>
      <c r="X163" s="32"/>
      <c r="Y163" s="32"/>
      <c r="Z163" s="100"/>
    </row>
    <row r="164" spans="1:27" ht="20.100000000000001" customHeight="1" x14ac:dyDescent="0.15">
      <c r="A164" s="77"/>
      <c r="B164" s="77"/>
      <c r="C164" s="95"/>
      <c r="D164" s="96"/>
      <c r="E164" s="101"/>
      <c r="F164" s="101"/>
      <c r="G164" s="101"/>
      <c r="H164" s="101"/>
      <c r="I164" s="98"/>
      <c r="J164" s="103" t="s">
        <v>9</v>
      </c>
      <c r="K164" s="102"/>
      <c r="L164" s="102"/>
      <c r="M164" s="102"/>
      <c r="N164" s="102"/>
      <c r="O164" s="102"/>
      <c r="P164" s="102"/>
      <c r="Q164" s="102"/>
      <c r="R164" s="102"/>
      <c r="S164" s="102"/>
      <c r="T164" s="102"/>
      <c r="U164" s="102"/>
      <c r="V164" s="102"/>
      <c r="W164" s="102"/>
      <c r="X164" s="102"/>
      <c r="Y164" s="102"/>
      <c r="Z164" s="100"/>
    </row>
    <row r="165" spans="1:27" ht="20.100000000000001" customHeight="1" x14ac:dyDescent="0.15">
      <c r="A165" s="77">
        <f>IFERROR(IF(AND($I153="する",NOT(AND(TRIM($I165)&lt;&gt;"",ISNUMBER(VALUE(SUBSTITUTE($I165,"-",""))),IFERROR(SEARCH("-",$I165),0)&gt;0))),1001,0),3)</f>
        <v>0</v>
      </c>
      <c r="B165" s="77"/>
      <c r="C165" s="95"/>
      <c r="D165" s="96">
        <v>7</v>
      </c>
      <c r="E165" s="72" t="s">
        <v>3</v>
      </c>
      <c r="I165" s="31"/>
      <c r="J165" s="31"/>
      <c r="K165" s="31"/>
      <c r="L165" s="31"/>
      <c r="M165" s="31"/>
      <c r="Y165" s="102"/>
      <c r="Z165" s="100"/>
    </row>
    <row r="166" spans="1:27" ht="20.100000000000001" customHeight="1" x14ac:dyDescent="0.15">
      <c r="A166" s="77"/>
      <c r="B166" s="77"/>
      <c r="C166" s="104"/>
      <c r="D166" s="101"/>
      <c r="E166" s="101"/>
      <c r="F166" s="101"/>
      <c r="G166" s="101"/>
      <c r="H166" s="101"/>
      <c r="I166" s="98"/>
      <c r="J166" s="103" t="s">
        <v>149</v>
      </c>
      <c r="K166" s="102"/>
      <c r="L166" s="102"/>
      <c r="M166" s="102"/>
      <c r="N166" s="102"/>
      <c r="O166" s="102"/>
      <c r="P166" s="102"/>
      <c r="Q166" s="102"/>
      <c r="R166" s="102"/>
      <c r="S166" s="102"/>
      <c r="T166" s="102"/>
      <c r="U166" s="102"/>
      <c r="V166" s="102"/>
      <c r="W166" s="102"/>
      <c r="X166" s="102"/>
      <c r="Y166" s="102"/>
      <c r="Z166" s="100"/>
    </row>
    <row r="167" spans="1:27" ht="20.100000000000001" customHeight="1" x14ac:dyDescent="0.15">
      <c r="A167" s="77">
        <f>IFERROR(IF(AND($I153="する",AND(TRIM($I167)&lt;&gt;"",NOT(AND(ISNUMBER(VALUE(SUBSTITUTE($I167,"-",""))),IFERROR(SEARCH("-",$I167),0)&gt;0)))),1001,0),3)</f>
        <v>0</v>
      </c>
      <c r="B167" s="77"/>
      <c r="C167" s="95"/>
      <c r="D167" s="96">
        <v>8</v>
      </c>
      <c r="E167" s="72" t="s">
        <v>4</v>
      </c>
      <c r="I167" s="31"/>
      <c r="J167" s="31"/>
      <c r="K167" s="31"/>
      <c r="L167" s="31"/>
      <c r="M167" s="31"/>
      <c r="N167" s="102"/>
      <c r="O167" s="102"/>
      <c r="P167" s="102"/>
      <c r="Q167" s="102"/>
      <c r="R167" s="102"/>
      <c r="S167" s="102"/>
      <c r="T167" s="102"/>
      <c r="U167" s="102"/>
      <c r="V167" s="102"/>
      <c r="W167" s="102"/>
      <c r="X167" s="102"/>
      <c r="Y167" s="102"/>
      <c r="Z167" s="100"/>
    </row>
    <row r="168" spans="1:27" ht="20.100000000000001" customHeight="1" x14ac:dyDescent="0.15">
      <c r="A168" s="77"/>
      <c r="B168" s="77"/>
      <c r="C168" s="104"/>
      <c r="D168" s="101"/>
      <c r="E168" s="101"/>
      <c r="F168" s="101"/>
      <c r="G168" s="101"/>
      <c r="H168" s="101"/>
      <c r="I168" s="98"/>
      <c r="J168" s="103" t="s">
        <v>149</v>
      </c>
      <c r="K168" s="102"/>
      <c r="L168" s="102"/>
      <c r="M168" s="102"/>
      <c r="N168" s="102"/>
      <c r="O168" s="102"/>
      <c r="P168" s="102"/>
      <c r="Q168" s="102"/>
      <c r="R168" s="102"/>
      <c r="S168" s="102"/>
      <c r="T168" s="102"/>
      <c r="U168" s="102"/>
      <c r="V168" s="102"/>
      <c r="W168" s="102"/>
      <c r="X168" s="102"/>
      <c r="Y168" s="102"/>
      <c r="Z168" s="100"/>
    </row>
    <row r="169" spans="1:27" ht="20.100000000000001" customHeight="1" x14ac:dyDescent="0.15">
      <c r="A169" s="77">
        <f>IFERROR(IF(AND($I153="する",AND(TRIM($I169)&lt;&gt;"", NOT(IFERROR(SEARCH("@",$I169),0)&gt;0))),1001,0),3)</f>
        <v>0</v>
      </c>
      <c r="B169" s="77"/>
      <c r="C169" s="95"/>
      <c r="D169" s="96">
        <v>9</v>
      </c>
      <c r="E169" s="72" t="s">
        <v>115</v>
      </c>
      <c r="I169" s="31"/>
      <c r="J169" s="31"/>
      <c r="K169" s="31"/>
      <c r="L169" s="31"/>
      <c r="M169" s="31"/>
      <c r="N169" s="31"/>
      <c r="O169" s="31"/>
      <c r="P169" s="31"/>
      <c r="Q169" s="51"/>
      <c r="R169" s="31"/>
      <c r="S169" s="31"/>
      <c r="T169" s="31"/>
      <c r="U169" s="31"/>
      <c r="V169" s="31"/>
      <c r="W169" s="31"/>
      <c r="X169" s="31"/>
      <c r="Y169" s="31"/>
      <c r="Z169" s="100"/>
    </row>
    <row r="170" spans="1:27" ht="20.100000000000001" customHeight="1" x14ac:dyDescent="0.15">
      <c r="A170" s="77"/>
      <c r="B170" s="77"/>
      <c r="C170" s="104"/>
      <c r="D170" s="101"/>
      <c r="E170" s="101"/>
      <c r="F170" s="101"/>
      <c r="G170" s="101"/>
      <c r="H170" s="101"/>
      <c r="I170" s="98"/>
      <c r="J170" s="110" t="s">
        <v>171</v>
      </c>
      <c r="K170" s="127"/>
      <c r="L170" s="102"/>
      <c r="M170" s="102"/>
      <c r="N170" s="102"/>
      <c r="O170" s="102"/>
      <c r="P170" s="102"/>
      <c r="Q170" s="128"/>
      <c r="R170" s="102"/>
      <c r="S170" s="102"/>
      <c r="T170" s="102"/>
      <c r="U170" s="102"/>
      <c r="V170" s="102"/>
      <c r="W170" s="102"/>
      <c r="X170" s="102"/>
      <c r="Y170" s="102"/>
      <c r="Z170" s="100"/>
    </row>
    <row r="171" spans="1:27" ht="20.100000000000001" customHeight="1" x14ac:dyDescent="0.15">
      <c r="A171" s="77"/>
      <c r="B171" s="77"/>
      <c r="C171" s="116"/>
      <c r="D171" s="117"/>
      <c r="E171" s="117"/>
      <c r="F171" s="117"/>
      <c r="G171" s="117"/>
      <c r="H171" s="117"/>
      <c r="I171" s="118"/>
      <c r="J171" s="118"/>
      <c r="K171" s="119"/>
      <c r="L171" s="118"/>
      <c r="M171" s="118"/>
      <c r="N171" s="118"/>
      <c r="O171" s="118"/>
      <c r="P171" s="118"/>
      <c r="Q171" s="118"/>
      <c r="R171" s="118"/>
      <c r="S171" s="118"/>
      <c r="T171" s="118"/>
      <c r="U171" s="118"/>
      <c r="V171" s="118"/>
      <c r="W171" s="118"/>
      <c r="X171" s="118"/>
      <c r="Y171" s="147"/>
      <c r="Z171" s="120"/>
      <c r="AA171" s="134"/>
    </row>
    <row r="172" spans="1:27" ht="20.100000000000001" customHeight="1" x14ac:dyDescent="0.15">
      <c r="A172" s="77"/>
      <c r="B172" s="77"/>
      <c r="C172" s="101"/>
      <c r="D172" s="101"/>
      <c r="E172" s="101"/>
      <c r="F172" s="101"/>
      <c r="G172" s="101"/>
      <c r="H172" s="101"/>
      <c r="I172" s="122"/>
      <c r="J172" s="122"/>
      <c r="K172" s="122"/>
      <c r="L172" s="122"/>
      <c r="M172" s="122"/>
      <c r="N172" s="122"/>
      <c r="O172" s="122"/>
      <c r="P172" s="122"/>
      <c r="Q172" s="122"/>
      <c r="R172" s="122"/>
      <c r="S172" s="122"/>
      <c r="T172" s="122"/>
      <c r="U172" s="122"/>
      <c r="V172" s="122"/>
      <c r="W172" s="122"/>
      <c r="X172" s="122"/>
      <c r="Y172" s="148"/>
      <c r="Z172" s="101"/>
      <c r="AA172" s="134"/>
    </row>
    <row r="173" spans="1:27" ht="20.100000000000001" customHeight="1" x14ac:dyDescent="0.15">
      <c r="A173" s="77"/>
      <c r="B173" s="77"/>
      <c r="C173" s="101"/>
      <c r="D173" s="101"/>
      <c r="E173" s="101"/>
      <c r="F173" s="101"/>
      <c r="G173" s="101"/>
      <c r="H173" s="101"/>
      <c r="I173" s="101"/>
      <c r="J173" s="122"/>
      <c r="K173" s="133"/>
      <c r="L173" s="101"/>
      <c r="M173" s="101"/>
      <c r="N173" s="101"/>
      <c r="O173" s="101"/>
      <c r="P173" s="101"/>
      <c r="Q173" s="101"/>
      <c r="R173" s="101"/>
      <c r="S173" s="101"/>
      <c r="T173" s="101"/>
      <c r="U173" s="101"/>
      <c r="V173" s="101"/>
      <c r="W173" s="101"/>
      <c r="X173" s="101"/>
      <c r="Y173" s="101"/>
      <c r="Z173" s="101"/>
    </row>
    <row r="174" spans="1:27" ht="20.100000000000001" customHeight="1" x14ac:dyDescent="0.15">
      <c r="A174" s="77"/>
      <c r="B174" s="77"/>
      <c r="C174" s="88" t="s">
        <v>15</v>
      </c>
      <c r="D174" s="89"/>
      <c r="E174" s="89"/>
      <c r="F174" s="89"/>
      <c r="G174" s="89"/>
      <c r="H174" s="90"/>
      <c r="I174" s="149"/>
      <c r="J174" s="150"/>
      <c r="K174" s="150"/>
      <c r="L174" s="150"/>
    </row>
    <row r="175" spans="1:27" ht="20.100000000000001" customHeight="1" x14ac:dyDescent="0.15">
      <c r="A175" s="77"/>
      <c r="B175" s="77"/>
      <c r="C175" s="91"/>
      <c r="D175" s="124"/>
      <c r="E175" s="124"/>
      <c r="F175" s="124"/>
      <c r="G175" s="124"/>
      <c r="H175" s="124"/>
      <c r="I175" s="124"/>
      <c r="J175" s="124"/>
      <c r="K175" s="124"/>
      <c r="L175" s="124"/>
      <c r="M175" s="93"/>
      <c r="N175" s="93"/>
      <c r="O175" s="93"/>
      <c r="P175" s="93"/>
      <c r="Q175" s="151"/>
      <c r="R175" s="93"/>
      <c r="S175" s="93"/>
      <c r="T175" s="93"/>
      <c r="U175" s="93"/>
      <c r="V175" s="93"/>
      <c r="W175" s="93"/>
      <c r="X175" s="93"/>
      <c r="Y175" s="151"/>
      <c r="Z175" s="152"/>
    </row>
    <row r="176" spans="1:27" ht="20.100000000000001" customHeight="1" x14ac:dyDescent="0.15">
      <c r="A176" s="77">
        <f>IFERROR(IF(TRIM($I176)="",1001,0),3)</f>
        <v>1001</v>
      </c>
      <c r="B176" s="77"/>
      <c r="C176" s="91"/>
      <c r="D176" s="96">
        <v>1</v>
      </c>
      <c r="E176" s="101" t="s">
        <v>193</v>
      </c>
      <c r="F176" s="92"/>
      <c r="G176" s="92"/>
      <c r="H176" s="92"/>
      <c r="I176" s="60"/>
      <c r="J176" s="61"/>
      <c r="K176" s="61"/>
      <c r="L176" s="61"/>
      <c r="M176" s="61"/>
      <c r="N176" s="101" t="s">
        <v>192</v>
      </c>
      <c r="O176" s="101"/>
      <c r="P176" s="101"/>
      <c r="Q176" s="101"/>
      <c r="R176" s="101"/>
      <c r="S176" s="101"/>
      <c r="T176" s="101"/>
      <c r="U176" s="101"/>
      <c r="V176" s="101"/>
      <c r="W176" s="101"/>
      <c r="X176" s="101"/>
      <c r="Y176" s="101"/>
      <c r="Z176" s="100"/>
      <c r="AA176" s="104"/>
    </row>
    <row r="177" spans="1:27" ht="20.100000000000001" customHeight="1" x14ac:dyDescent="0.15">
      <c r="A177" s="77"/>
      <c r="B177" s="77"/>
      <c r="C177" s="95"/>
      <c r="D177" s="96"/>
      <c r="E177" s="153"/>
      <c r="F177" s="153"/>
      <c r="G177" s="153"/>
      <c r="H177" s="153"/>
      <c r="I177" s="153"/>
      <c r="J177" s="153"/>
      <c r="K177" s="102"/>
      <c r="L177" s="102"/>
      <c r="M177" s="102"/>
      <c r="N177" s="102"/>
      <c r="O177" s="102"/>
      <c r="P177" s="102"/>
      <c r="Q177" s="102"/>
      <c r="R177" s="102"/>
      <c r="S177" s="102"/>
      <c r="T177" s="102"/>
      <c r="U177" s="102"/>
      <c r="V177" s="102"/>
      <c r="W177" s="102"/>
      <c r="X177" s="102"/>
      <c r="Y177" s="102"/>
      <c r="Z177" s="100"/>
    </row>
    <row r="178" spans="1:27" ht="20.100000000000001" customHeight="1" x14ac:dyDescent="0.15">
      <c r="A178" s="77">
        <f>IFERROR(IF(TRIM($I178)="",1001,0),3)</f>
        <v>1001</v>
      </c>
      <c r="B178" s="77"/>
      <c r="C178" s="95"/>
      <c r="D178" s="96">
        <v>2</v>
      </c>
      <c r="E178" s="72" t="s">
        <v>6</v>
      </c>
      <c r="I178" s="35"/>
      <c r="J178" s="35"/>
      <c r="K178" s="35"/>
      <c r="L178" s="35"/>
      <c r="M178" s="35"/>
      <c r="N178" s="101" t="s">
        <v>7</v>
      </c>
      <c r="O178" s="101"/>
      <c r="P178" s="101"/>
      <c r="Q178" s="101"/>
      <c r="R178" s="101"/>
      <c r="S178" s="101"/>
      <c r="T178" s="101"/>
      <c r="U178" s="101"/>
      <c r="V178" s="101"/>
      <c r="W178" s="101"/>
      <c r="X178" s="101"/>
      <c r="Y178" s="101"/>
      <c r="Z178" s="100"/>
    </row>
    <row r="179" spans="1:27" ht="20.100000000000001" customHeight="1" x14ac:dyDescent="0.15">
      <c r="A179" s="77"/>
      <c r="B179" s="77"/>
      <c r="C179" s="104"/>
      <c r="D179" s="101"/>
      <c r="E179" s="101"/>
      <c r="F179" s="101"/>
      <c r="G179" s="101"/>
      <c r="H179" s="101"/>
      <c r="I179" s="98"/>
      <c r="J179" s="103" t="s">
        <v>165</v>
      </c>
      <c r="K179" s="103"/>
      <c r="L179" s="103"/>
      <c r="M179" s="103"/>
      <c r="N179" s="103"/>
      <c r="O179" s="103"/>
      <c r="P179" s="103"/>
      <c r="Q179" s="103"/>
      <c r="R179" s="103"/>
      <c r="S179" s="103"/>
      <c r="T179" s="103"/>
      <c r="U179" s="103"/>
      <c r="V179" s="103"/>
      <c r="W179" s="103"/>
      <c r="X179" s="103"/>
      <c r="Y179" s="103"/>
      <c r="Z179" s="100"/>
    </row>
    <row r="180" spans="1:27" ht="20.100000000000001" customHeight="1" x14ac:dyDescent="0.15">
      <c r="A180" s="77"/>
      <c r="B180" s="77"/>
      <c r="C180" s="95"/>
      <c r="D180" s="96">
        <v>3</v>
      </c>
      <c r="E180" s="72" t="s">
        <v>104</v>
      </c>
      <c r="I180" s="35"/>
      <c r="J180" s="35"/>
      <c r="K180" s="35"/>
      <c r="L180" s="35"/>
      <c r="M180" s="35"/>
      <c r="N180" s="101" t="s">
        <v>7</v>
      </c>
      <c r="O180" s="35"/>
      <c r="P180" s="41"/>
      <c r="Q180" s="41"/>
      <c r="R180" s="101" t="s">
        <v>116</v>
      </c>
      <c r="S180" s="101"/>
      <c r="T180" s="101"/>
      <c r="U180" s="101"/>
      <c r="V180" s="101"/>
      <c r="W180" s="101"/>
      <c r="X180" s="101"/>
      <c r="Y180" s="101"/>
      <c r="Z180" s="100"/>
    </row>
    <row r="181" spans="1:27" ht="20.100000000000001" customHeight="1" x14ac:dyDescent="0.15">
      <c r="A181" s="77"/>
      <c r="B181" s="77"/>
      <c r="C181" s="104"/>
      <c r="D181" s="101"/>
      <c r="E181" s="101"/>
      <c r="F181" s="101"/>
      <c r="G181" s="101"/>
      <c r="H181" s="101"/>
      <c r="I181" s="98"/>
      <c r="J181" s="103" t="s">
        <v>168</v>
      </c>
      <c r="K181" s="103"/>
      <c r="L181" s="103"/>
      <c r="M181" s="103"/>
      <c r="N181" s="103"/>
      <c r="O181" s="103"/>
      <c r="P181" s="103"/>
      <c r="Q181" s="103"/>
      <c r="R181" s="103"/>
      <c r="S181" s="103"/>
      <c r="T181" s="103"/>
      <c r="U181" s="103"/>
      <c r="V181" s="103"/>
      <c r="W181" s="103"/>
      <c r="X181" s="103"/>
      <c r="Y181" s="103"/>
      <c r="Z181" s="100"/>
    </row>
    <row r="182" spans="1:27" ht="20.100000000000001" customHeight="1" x14ac:dyDescent="0.15">
      <c r="A182" s="77"/>
      <c r="B182" s="77"/>
      <c r="C182" s="95"/>
      <c r="D182" s="96">
        <v>4</v>
      </c>
      <c r="E182" s="72" t="s">
        <v>105</v>
      </c>
      <c r="I182" s="36"/>
      <c r="J182" s="37"/>
      <c r="K182" s="37"/>
      <c r="L182" s="37"/>
      <c r="M182" s="37"/>
      <c r="N182" s="101"/>
      <c r="O182" s="101"/>
      <c r="P182" s="101"/>
      <c r="Q182" s="101"/>
      <c r="R182" s="101"/>
      <c r="S182" s="101"/>
      <c r="T182" s="101"/>
      <c r="U182" s="101"/>
      <c r="V182" s="101"/>
      <c r="W182" s="101"/>
      <c r="X182" s="101"/>
      <c r="Y182" s="101"/>
      <c r="Z182" s="100"/>
    </row>
    <row r="183" spans="1:27" ht="20.100000000000001" customHeight="1" x14ac:dyDescent="0.15">
      <c r="A183" s="77"/>
      <c r="B183" s="77"/>
      <c r="C183" s="104"/>
      <c r="D183" s="101"/>
      <c r="E183" s="101"/>
      <c r="F183" s="101"/>
      <c r="G183" s="101"/>
      <c r="H183" s="101"/>
      <c r="I183" s="98"/>
      <c r="J183" s="103" t="str">
        <f>日付例&amp;"　年月日を入力してください。個人の場合や設立日が1900/3/31以前の場合は、入力不要です。"</f>
        <v>例)2024/4/1、R6/4/1　年月日を入力してください。個人の場合や設立日が1900/3/31以前の場合は、入力不要です。</v>
      </c>
      <c r="K183" s="102"/>
      <c r="L183" s="102"/>
      <c r="M183" s="102"/>
      <c r="N183" s="102"/>
      <c r="O183" s="102"/>
      <c r="P183" s="102"/>
      <c r="Q183" s="102"/>
      <c r="R183" s="102"/>
      <c r="S183" s="102"/>
      <c r="T183" s="102"/>
      <c r="U183" s="102"/>
      <c r="V183" s="102"/>
      <c r="W183" s="102"/>
      <c r="X183" s="102"/>
      <c r="Y183" s="102"/>
      <c r="Z183" s="100"/>
    </row>
    <row r="184" spans="1:27" ht="20.100000000000001" customHeight="1" x14ac:dyDescent="0.15">
      <c r="A184" s="77"/>
      <c r="B184" s="77"/>
      <c r="C184" s="91"/>
      <c r="D184" s="96">
        <v>5</v>
      </c>
      <c r="E184" s="101" t="s">
        <v>194</v>
      </c>
      <c r="F184" s="101"/>
      <c r="G184" s="101"/>
      <c r="H184" s="101"/>
      <c r="I184" s="101"/>
      <c r="J184" s="101"/>
      <c r="K184" s="101"/>
      <c r="L184" s="101"/>
      <c r="M184" s="101"/>
      <c r="N184" s="101"/>
      <c r="O184" s="101"/>
      <c r="P184" s="101"/>
      <c r="Q184" s="101"/>
      <c r="R184" s="101"/>
      <c r="S184" s="101"/>
      <c r="T184" s="101"/>
      <c r="U184" s="101"/>
      <c r="V184" s="101"/>
      <c r="W184" s="101"/>
      <c r="X184" s="101"/>
      <c r="Y184" s="101"/>
      <c r="Z184" s="100"/>
      <c r="AA184" s="104"/>
    </row>
    <row r="185" spans="1:27" ht="20.100000000000001" customHeight="1" x14ac:dyDescent="0.15">
      <c r="A185" s="77"/>
      <c r="B185" s="77"/>
      <c r="C185" s="91"/>
      <c r="D185" s="96"/>
      <c r="E185" s="154" t="s">
        <v>195</v>
      </c>
      <c r="F185" s="154"/>
      <c r="G185" s="154"/>
      <c r="H185" s="154"/>
      <c r="I185" s="154"/>
      <c r="J185" s="154"/>
      <c r="K185" s="154"/>
      <c r="L185" s="154"/>
      <c r="M185" s="154"/>
      <c r="N185" s="154"/>
      <c r="O185" s="154"/>
      <c r="P185" s="154"/>
      <c r="Q185" s="154"/>
      <c r="R185" s="154"/>
      <c r="S185" s="154"/>
      <c r="T185" s="154"/>
      <c r="U185" s="154"/>
      <c r="V185" s="154"/>
      <c r="W185" s="154"/>
      <c r="X185" s="154"/>
      <c r="Y185" s="101"/>
      <c r="Z185" s="100"/>
      <c r="AA185" s="104"/>
    </row>
    <row r="186" spans="1:27" ht="20.100000000000001" customHeight="1" x14ac:dyDescent="0.15">
      <c r="A186" s="77"/>
      <c r="B186" s="77"/>
      <c r="C186" s="95"/>
      <c r="D186" s="96"/>
      <c r="E186" s="155" t="s">
        <v>273</v>
      </c>
      <c r="F186" s="156"/>
      <c r="G186" s="156"/>
      <c r="H186" s="156"/>
      <c r="I186" s="156"/>
      <c r="J186" s="103"/>
      <c r="K186" s="156"/>
      <c r="L186" s="156"/>
      <c r="M186" s="156"/>
      <c r="N186" s="156"/>
      <c r="O186" s="156"/>
      <c r="P186" s="156"/>
      <c r="Q186" s="156"/>
      <c r="R186" s="156"/>
      <c r="S186" s="156"/>
      <c r="T186" s="156"/>
      <c r="U186" s="156"/>
      <c r="V186" s="156"/>
      <c r="W186" s="156"/>
      <c r="X186" s="156"/>
      <c r="Y186" s="156"/>
      <c r="Z186" s="157"/>
      <c r="AA186" s="104"/>
    </row>
    <row r="187" spans="1:27" ht="30" customHeight="1" x14ac:dyDescent="0.15">
      <c r="A187" s="77"/>
      <c r="B187" s="77"/>
      <c r="C187" s="95"/>
      <c r="D187" s="96"/>
      <c r="E187" s="158" t="s">
        <v>196</v>
      </c>
      <c r="F187" s="158"/>
      <c r="G187" s="158"/>
      <c r="H187" s="158"/>
      <c r="I187" s="158"/>
      <c r="J187" s="158"/>
      <c r="K187" s="158"/>
      <c r="L187" s="158"/>
      <c r="M187" s="158"/>
      <c r="N187" s="158"/>
      <c r="O187" s="158"/>
      <c r="P187" s="158"/>
      <c r="Q187" s="158"/>
      <c r="R187" s="158"/>
      <c r="S187" s="158"/>
      <c r="T187" s="158"/>
      <c r="U187" s="158"/>
      <c r="V187" s="158"/>
      <c r="W187" s="158"/>
      <c r="X187" s="158"/>
      <c r="Y187" s="158"/>
      <c r="Z187" s="157"/>
      <c r="AA187" s="104"/>
    </row>
    <row r="188" spans="1:27" ht="20.100000000000001" customHeight="1" x14ac:dyDescent="0.15">
      <c r="A188" s="77"/>
      <c r="B188" s="77"/>
      <c r="C188" s="95"/>
      <c r="D188" s="96"/>
      <c r="E188" s="159" t="s">
        <v>272</v>
      </c>
      <c r="F188" s="160"/>
      <c r="G188" s="160"/>
      <c r="H188" s="160"/>
      <c r="I188" s="160"/>
      <c r="J188" s="160"/>
      <c r="K188" s="160"/>
      <c r="L188" s="161"/>
      <c r="M188" s="160" t="s">
        <v>251</v>
      </c>
      <c r="N188" s="160"/>
      <c r="O188" s="160"/>
      <c r="P188" s="160"/>
      <c r="Q188" s="160"/>
      <c r="R188" s="160"/>
      <c r="S188" s="160"/>
      <c r="T188" s="161"/>
      <c r="U188" s="162" t="s">
        <v>197</v>
      </c>
      <c r="V188" s="160"/>
      <c r="W188" s="160"/>
      <c r="X188" s="160"/>
      <c r="Y188" s="163"/>
      <c r="Z188" s="157"/>
      <c r="AA188" s="104"/>
    </row>
    <row r="189" spans="1:27" ht="30" customHeight="1" x14ac:dyDescent="0.15">
      <c r="A189" s="77"/>
      <c r="B189" s="77"/>
      <c r="C189" s="95"/>
      <c r="D189" s="96"/>
      <c r="E189" s="38"/>
      <c r="F189" s="39"/>
      <c r="G189" s="39"/>
      <c r="H189" s="39"/>
      <c r="I189" s="39"/>
      <c r="J189" s="39"/>
      <c r="K189" s="39"/>
      <c r="L189" s="40"/>
      <c r="M189" s="45"/>
      <c r="N189" s="46"/>
      <c r="O189" s="46"/>
      <c r="P189" s="46"/>
      <c r="Q189" s="46"/>
      <c r="R189" s="46"/>
      <c r="S189" s="46"/>
      <c r="T189" s="47"/>
      <c r="U189" s="45"/>
      <c r="V189" s="46"/>
      <c r="W189" s="46"/>
      <c r="X189" s="46"/>
      <c r="Y189" s="62"/>
      <c r="Z189" s="157"/>
      <c r="AA189" s="104"/>
    </row>
    <row r="190" spans="1:27" ht="30" customHeight="1" x14ac:dyDescent="0.15">
      <c r="A190" s="77"/>
      <c r="B190" s="77"/>
      <c r="C190" s="95"/>
      <c r="D190" s="96"/>
      <c r="E190" s="42"/>
      <c r="F190" s="43"/>
      <c r="G190" s="43"/>
      <c r="H190" s="43"/>
      <c r="I190" s="43"/>
      <c r="J190" s="43"/>
      <c r="K190" s="43"/>
      <c r="L190" s="44"/>
      <c r="M190" s="48"/>
      <c r="N190" s="49"/>
      <c r="O190" s="49"/>
      <c r="P190" s="49"/>
      <c r="Q190" s="49"/>
      <c r="R190" s="49"/>
      <c r="S190" s="49"/>
      <c r="T190" s="50"/>
      <c r="U190" s="48"/>
      <c r="V190" s="49"/>
      <c r="W190" s="49"/>
      <c r="X190" s="49"/>
      <c r="Y190" s="63"/>
      <c r="Z190" s="157"/>
      <c r="AA190" s="104"/>
    </row>
    <row r="191" spans="1:27" ht="20.100000000000001" customHeight="1" x14ac:dyDescent="0.15">
      <c r="A191" s="77"/>
      <c r="B191" s="77"/>
      <c r="C191" s="95"/>
      <c r="D191" s="96"/>
      <c r="E191" s="164"/>
      <c r="F191" s="156"/>
      <c r="G191" s="156"/>
      <c r="H191" s="156"/>
      <c r="I191" s="156"/>
      <c r="J191" s="103"/>
      <c r="K191" s="156"/>
      <c r="L191" s="156"/>
      <c r="M191" s="156"/>
      <c r="N191" s="156"/>
      <c r="O191" s="156"/>
      <c r="P191" s="156"/>
      <c r="Q191" s="156"/>
      <c r="R191" s="156"/>
      <c r="S191" s="156"/>
      <c r="T191" s="156"/>
      <c r="U191" s="156"/>
      <c r="V191" s="156"/>
      <c r="W191" s="156"/>
      <c r="X191" s="156"/>
      <c r="Y191" s="156"/>
      <c r="Z191" s="157"/>
      <c r="AA191" s="104"/>
    </row>
    <row r="192" spans="1:27" ht="20.100000000000001" customHeight="1" x14ac:dyDescent="0.15">
      <c r="A192" s="77"/>
      <c r="B192" s="77"/>
      <c r="C192" s="95"/>
      <c r="D192" s="96"/>
      <c r="E192" s="155" t="s">
        <v>274</v>
      </c>
      <c r="F192" s="156"/>
      <c r="G192" s="156"/>
      <c r="H192" s="156"/>
      <c r="I192" s="156"/>
      <c r="J192" s="103"/>
      <c r="K192" s="156"/>
      <c r="L192" s="156"/>
      <c r="M192" s="156"/>
      <c r="N192" s="156"/>
      <c r="O192" s="156"/>
      <c r="P192" s="156"/>
      <c r="Q192" s="156"/>
      <c r="R192" s="156"/>
      <c r="S192" s="156"/>
      <c r="T192" s="156"/>
      <c r="U192" s="156"/>
      <c r="V192" s="156"/>
      <c r="W192" s="156"/>
      <c r="X192" s="156"/>
      <c r="Y192" s="156"/>
      <c r="Z192" s="157"/>
      <c r="AA192" s="104"/>
    </row>
    <row r="193" spans="1:27" ht="30" customHeight="1" x14ac:dyDescent="0.15">
      <c r="A193" s="77"/>
      <c r="B193" s="77"/>
      <c r="C193" s="95"/>
      <c r="D193" s="96"/>
      <c r="E193" s="158" t="s">
        <v>198</v>
      </c>
      <c r="F193" s="158"/>
      <c r="G193" s="158"/>
      <c r="H193" s="158"/>
      <c r="I193" s="158"/>
      <c r="J193" s="158"/>
      <c r="K193" s="158"/>
      <c r="L193" s="158"/>
      <c r="M193" s="158"/>
      <c r="N193" s="158"/>
      <c r="O193" s="158"/>
      <c r="P193" s="158"/>
      <c r="Q193" s="158"/>
      <c r="R193" s="158"/>
      <c r="S193" s="158"/>
      <c r="T193" s="158"/>
      <c r="U193" s="158"/>
      <c r="V193" s="158"/>
      <c r="W193" s="158"/>
      <c r="X193" s="158"/>
      <c r="Y193" s="158"/>
      <c r="Z193" s="157"/>
      <c r="AA193" s="104"/>
    </row>
    <row r="194" spans="1:27" ht="20.100000000000001" customHeight="1" x14ac:dyDescent="0.15">
      <c r="A194" s="77"/>
      <c r="B194" s="77"/>
      <c r="C194" s="95"/>
      <c r="D194" s="96"/>
      <c r="E194" s="159" t="s">
        <v>272</v>
      </c>
      <c r="F194" s="160"/>
      <c r="G194" s="160"/>
      <c r="H194" s="160"/>
      <c r="I194" s="160"/>
      <c r="J194" s="160"/>
      <c r="K194" s="160"/>
      <c r="L194" s="161"/>
      <c r="M194" s="160" t="s">
        <v>251</v>
      </c>
      <c r="N194" s="160"/>
      <c r="O194" s="160"/>
      <c r="P194" s="160"/>
      <c r="Q194" s="160"/>
      <c r="R194" s="160"/>
      <c r="S194" s="160"/>
      <c r="T194" s="161"/>
      <c r="U194" s="165" t="s">
        <v>250</v>
      </c>
      <c r="V194" s="165"/>
      <c r="W194" s="165"/>
      <c r="X194" s="165"/>
      <c r="Y194" s="166"/>
      <c r="Z194" s="157"/>
      <c r="AA194" s="104"/>
    </row>
    <row r="195" spans="1:27" ht="30" customHeight="1" x14ac:dyDescent="0.15">
      <c r="A195" s="77"/>
      <c r="B195" s="77"/>
      <c r="C195" s="95"/>
      <c r="D195" s="96"/>
      <c r="E195" s="38"/>
      <c r="F195" s="39"/>
      <c r="G195" s="39"/>
      <c r="H195" s="39"/>
      <c r="I195" s="39"/>
      <c r="J195" s="39"/>
      <c r="K195" s="39"/>
      <c r="L195" s="40"/>
      <c r="M195" s="45"/>
      <c r="N195" s="46"/>
      <c r="O195" s="46"/>
      <c r="P195" s="46"/>
      <c r="Q195" s="46"/>
      <c r="R195" s="46"/>
      <c r="S195" s="46"/>
      <c r="T195" s="47"/>
      <c r="U195" s="45"/>
      <c r="V195" s="46"/>
      <c r="W195" s="46"/>
      <c r="X195" s="46"/>
      <c r="Y195" s="62"/>
      <c r="Z195" s="157"/>
      <c r="AA195" s="104"/>
    </row>
    <row r="196" spans="1:27" ht="30" customHeight="1" x14ac:dyDescent="0.15">
      <c r="A196" s="77"/>
      <c r="B196" s="77"/>
      <c r="C196" s="95"/>
      <c r="D196" s="96"/>
      <c r="E196" s="42"/>
      <c r="F196" s="43"/>
      <c r="G196" s="43"/>
      <c r="H196" s="43"/>
      <c r="I196" s="43"/>
      <c r="J196" s="43"/>
      <c r="K196" s="43"/>
      <c r="L196" s="44"/>
      <c r="M196" s="48"/>
      <c r="N196" s="49"/>
      <c r="O196" s="49"/>
      <c r="P196" s="49"/>
      <c r="Q196" s="49"/>
      <c r="R196" s="49"/>
      <c r="S196" s="49"/>
      <c r="T196" s="50"/>
      <c r="U196" s="48"/>
      <c r="V196" s="49"/>
      <c r="W196" s="49"/>
      <c r="X196" s="49"/>
      <c r="Y196" s="63"/>
      <c r="Z196" s="157"/>
      <c r="AA196" s="104"/>
    </row>
    <row r="197" spans="1:27" ht="20.100000000000001" customHeight="1" x14ac:dyDescent="0.15">
      <c r="A197" s="77"/>
      <c r="B197" s="77"/>
      <c r="C197" s="104"/>
      <c r="D197" s="101"/>
      <c r="E197" s="101"/>
      <c r="F197" s="101"/>
      <c r="G197" s="101"/>
      <c r="H197" s="101"/>
      <c r="I197" s="98"/>
      <c r="J197" s="103"/>
      <c r="K197" s="102"/>
      <c r="L197" s="102"/>
      <c r="M197" s="102"/>
      <c r="N197" s="102"/>
      <c r="O197" s="102"/>
      <c r="P197" s="102"/>
      <c r="Q197" s="102"/>
      <c r="R197" s="102"/>
      <c r="S197" s="102"/>
      <c r="T197" s="102"/>
      <c r="U197" s="102"/>
      <c r="V197" s="102"/>
      <c r="W197" s="102"/>
      <c r="X197" s="102"/>
      <c r="Y197" s="102"/>
      <c r="Z197" s="100"/>
    </row>
    <row r="198" spans="1:27" ht="20.100000000000001" customHeight="1" x14ac:dyDescent="0.15">
      <c r="A198" s="77"/>
      <c r="B198" s="77"/>
      <c r="C198" s="116"/>
      <c r="D198" s="117"/>
      <c r="E198" s="117"/>
      <c r="F198" s="117"/>
      <c r="G198" s="117"/>
      <c r="H198" s="117"/>
      <c r="I198" s="117"/>
      <c r="J198" s="118"/>
      <c r="K198" s="118"/>
      <c r="L198" s="167"/>
      <c r="M198" s="167"/>
      <c r="N198" s="147"/>
      <c r="O198" s="118"/>
      <c r="P198" s="141"/>
      <c r="Q198" s="141"/>
      <c r="R198" s="141"/>
      <c r="S198" s="147"/>
      <c r="T198" s="147"/>
      <c r="U198" s="147"/>
      <c r="V198" s="147"/>
      <c r="W198" s="147"/>
      <c r="X198" s="147"/>
      <c r="Y198" s="118"/>
      <c r="Z198" s="120"/>
    </row>
    <row r="199" spans="1:27" ht="20.100000000000001" customHeight="1" x14ac:dyDescent="0.15">
      <c r="A199" s="77"/>
      <c r="B199" s="77"/>
      <c r="C199" s="101"/>
      <c r="D199" s="101"/>
      <c r="E199" s="101"/>
      <c r="F199" s="101"/>
      <c r="G199" s="101"/>
      <c r="H199" s="101"/>
      <c r="I199" s="101"/>
      <c r="J199" s="122"/>
      <c r="K199" s="122"/>
      <c r="L199" s="168"/>
      <c r="M199" s="122"/>
      <c r="N199" s="148"/>
      <c r="O199" s="122"/>
      <c r="P199" s="142"/>
      <c r="Q199" s="142"/>
      <c r="R199" s="142"/>
      <c r="S199" s="148"/>
      <c r="T199" s="148"/>
      <c r="U199" s="148"/>
      <c r="V199" s="148"/>
      <c r="W199" s="148"/>
      <c r="X199" s="148"/>
      <c r="Y199" s="122"/>
      <c r="Z199" s="101"/>
    </row>
    <row r="200" spans="1:27" ht="20.100000000000001" customHeight="1" x14ac:dyDescent="0.15">
      <c r="A200" s="77"/>
      <c r="B200" s="77"/>
      <c r="C200" s="101"/>
      <c r="D200" s="101"/>
      <c r="E200" s="101"/>
      <c r="F200" s="101"/>
      <c r="G200" s="101"/>
      <c r="H200" s="101"/>
      <c r="I200" s="101"/>
      <c r="J200" s="122"/>
      <c r="K200" s="122"/>
      <c r="L200" s="169"/>
      <c r="M200" s="101"/>
      <c r="N200" s="170"/>
      <c r="O200" s="101"/>
      <c r="P200" s="143"/>
      <c r="Q200" s="143"/>
      <c r="R200" s="143"/>
      <c r="S200" s="170"/>
      <c r="T200" s="170"/>
      <c r="U200" s="170"/>
      <c r="V200" s="170"/>
      <c r="W200" s="170"/>
      <c r="X200" s="170"/>
      <c r="Y200" s="170"/>
      <c r="Z200" s="101"/>
      <c r="AA200" s="170"/>
    </row>
    <row r="201" spans="1:27" ht="20.100000000000001" customHeight="1" x14ac:dyDescent="0.15">
      <c r="A201" s="77"/>
      <c r="B201" s="77"/>
      <c r="C201" s="88" t="s">
        <v>16</v>
      </c>
      <c r="D201" s="89"/>
      <c r="E201" s="89"/>
      <c r="F201" s="89"/>
      <c r="G201" s="89"/>
      <c r="H201" s="90"/>
      <c r="I201" s="171"/>
      <c r="L201" s="172"/>
      <c r="N201" s="134"/>
      <c r="P201" s="173"/>
      <c r="Q201" s="173"/>
      <c r="R201" s="173"/>
      <c r="S201" s="134"/>
      <c r="T201" s="134"/>
      <c r="U201" s="134"/>
      <c r="V201" s="134"/>
      <c r="W201" s="134"/>
      <c r="X201" s="134"/>
      <c r="Y201" s="134"/>
      <c r="AA201" s="134"/>
    </row>
    <row r="202" spans="1:27" ht="20.100000000000001" customHeight="1" x14ac:dyDescent="0.15">
      <c r="A202" s="77"/>
      <c r="B202" s="77"/>
      <c r="C202" s="91"/>
      <c r="D202" s="92"/>
      <c r="E202" s="92"/>
      <c r="F202" s="92"/>
      <c r="G202" s="92"/>
      <c r="H202" s="92"/>
      <c r="I202" s="92"/>
      <c r="J202" s="93"/>
      <c r="K202" s="93"/>
      <c r="L202" s="151"/>
      <c r="M202" s="151"/>
      <c r="N202" s="138"/>
      <c r="O202" s="138"/>
      <c r="P202" s="174"/>
      <c r="Q202" s="174"/>
      <c r="R202" s="174"/>
      <c r="S202" s="138"/>
      <c r="T202" s="138"/>
      <c r="U202" s="138"/>
      <c r="V202" s="138"/>
      <c r="W202" s="138"/>
      <c r="X202" s="138"/>
      <c r="Y202" s="138"/>
      <c r="Z202" s="94"/>
      <c r="AA202" s="134"/>
    </row>
    <row r="203" spans="1:27" ht="15.75" hidden="1" customHeight="1" x14ac:dyDescent="0.15">
      <c r="A203" s="77"/>
      <c r="B203" s="77"/>
      <c r="C203" s="91"/>
      <c r="D203" s="92"/>
      <c r="E203" s="92"/>
      <c r="F203" s="92"/>
      <c r="G203" s="92"/>
      <c r="H203" s="92"/>
      <c r="I203" s="92"/>
      <c r="J203" s="101"/>
      <c r="K203" s="101"/>
      <c r="L203" s="169"/>
      <c r="M203" s="169"/>
      <c r="N203" s="170"/>
      <c r="O203" s="170"/>
      <c r="P203" s="143"/>
      <c r="Q203" s="143"/>
      <c r="R203" s="143"/>
      <c r="S203" s="170"/>
      <c r="T203" s="170"/>
      <c r="U203" s="170"/>
      <c r="V203" s="170"/>
      <c r="W203" s="170"/>
      <c r="X203" s="170"/>
      <c r="Y203" s="170"/>
      <c r="Z203" s="100"/>
      <c r="AA203" s="134"/>
    </row>
    <row r="204" spans="1:27" ht="20.100000000000001" customHeight="1" x14ac:dyDescent="0.15">
      <c r="A204" s="77">
        <f>IFERROR(IF(OR(TRIM($I204)="",OR(NOT(ISNUMBER(VALUE($P204))), TRIM($P204)="", LEN($P204)&lt;&gt;6)),1001,0),3)</f>
        <v>1001</v>
      </c>
      <c r="B204" s="77"/>
      <c r="C204" s="95"/>
      <c r="D204" s="96">
        <v>1</v>
      </c>
      <c r="E204" s="72" t="s">
        <v>106</v>
      </c>
      <c r="I204" s="31"/>
      <c r="J204" s="31"/>
      <c r="K204" s="31"/>
      <c r="L204" s="31"/>
      <c r="M204" s="31"/>
      <c r="N204" s="133" t="s">
        <v>66</v>
      </c>
      <c r="O204" s="175" t="s">
        <v>64</v>
      </c>
      <c r="P204" s="1"/>
      <c r="Q204" s="101" t="s">
        <v>65</v>
      </c>
      <c r="T204" s="101"/>
      <c r="Y204" s="101"/>
      <c r="Z204" s="100"/>
    </row>
    <row r="205" spans="1:27" ht="30" customHeight="1" x14ac:dyDescent="0.15">
      <c r="A205" s="77"/>
      <c r="B205" s="77"/>
      <c r="C205" s="104"/>
      <c r="D205" s="101"/>
      <c r="E205" s="101"/>
      <c r="F205" s="101"/>
      <c r="G205" s="101"/>
      <c r="H205" s="101"/>
      <c r="I205" s="107"/>
      <c r="J205" s="125" t="s">
        <v>110</v>
      </c>
      <c r="K205" s="176"/>
      <c r="L205" s="176"/>
      <c r="M205" s="176"/>
      <c r="N205" s="176"/>
      <c r="O205" s="176"/>
      <c r="P205" s="176"/>
      <c r="Q205" s="176"/>
      <c r="R205" s="176"/>
      <c r="S205" s="176"/>
      <c r="T205" s="176"/>
      <c r="U205" s="176"/>
      <c r="V205" s="176"/>
      <c r="W205" s="176"/>
      <c r="X205" s="176"/>
      <c r="Y205" s="176"/>
      <c r="Z205" s="100"/>
    </row>
    <row r="206" spans="1:27" ht="20.100000000000001" customHeight="1" x14ac:dyDescent="0.15">
      <c r="A206" s="77">
        <f>IFERROR(IF(TRIM($I206)="",1001,0),3)</f>
        <v>1001</v>
      </c>
      <c r="B206" s="77"/>
      <c r="C206" s="95"/>
      <c r="D206" s="96">
        <v>2</v>
      </c>
      <c r="E206" s="72" t="s">
        <v>252</v>
      </c>
      <c r="I206" s="36"/>
      <c r="J206" s="31"/>
      <c r="K206" s="31"/>
      <c r="L206" s="31"/>
      <c r="M206" s="31"/>
      <c r="N206" s="175"/>
      <c r="O206" s="101"/>
      <c r="P206" s="101"/>
      <c r="Q206" s="101"/>
      <c r="R206" s="101"/>
      <c r="S206" s="101"/>
      <c r="T206" s="101"/>
      <c r="U206" s="101"/>
      <c r="V206" s="101"/>
      <c r="W206" s="101"/>
      <c r="X206" s="101"/>
      <c r="Y206" s="101"/>
      <c r="Z206" s="100"/>
    </row>
    <row r="207" spans="1:27" ht="20.100000000000001" customHeight="1" x14ac:dyDescent="0.15">
      <c r="A207" s="77"/>
      <c r="B207" s="77"/>
      <c r="C207" s="104"/>
      <c r="D207" s="101"/>
      <c r="E207" s="101"/>
      <c r="F207" s="101"/>
      <c r="G207" s="101"/>
      <c r="H207" s="101"/>
      <c r="I207" s="107"/>
      <c r="J207" s="103" t="str">
        <f>日付例&amp;"　年月日を入力してください。"</f>
        <v>例)2024/4/1、R6/4/1　年月日を入力してください。</v>
      </c>
      <c r="K207" s="103"/>
      <c r="L207" s="103"/>
      <c r="M207" s="103"/>
      <c r="N207" s="103"/>
      <c r="O207" s="103"/>
      <c r="P207" s="103"/>
      <c r="Q207" s="103"/>
      <c r="R207" s="103"/>
      <c r="S207" s="103"/>
      <c r="T207" s="103"/>
      <c r="U207" s="103"/>
      <c r="V207" s="103"/>
      <c r="W207" s="103"/>
      <c r="X207" s="103"/>
      <c r="Y207" s="103"/>
      <c r="Z207" s="100"/>
    </row>
    <row r="208" spans="1:27" ht="20.100000000000001" customHeight="1" x14ac:dyDescent="0.15">
      <c r="A208" s="77">
        <f>IFERROR(IF(TRIM($I208)="",1001,0),3)</f>
        <v>1001</v>
      </c>
      <c r="B208" s="77"/>
      <c r="C208" s="95"/>
      <c r="D208" s="96">
        <v>3</v>
      </c>
      <c r="E208" s="72" t="s">
        <v>74</v>
      </c>
      <c r="I208" s="36"/>
      <c r="J208" s="31"/>
      <c r="K208" s="31"/>
      <c r="L208" s="31"/>
      <c r="M208" s="31"/>
      <c r="N208" s="175"/>
      <c r="O208" s="101"/>
      <c r="P208" s="101"/>
      <c r="Q208" s="101"/>
      <c r="R208" s="101"/>
      <c r="S208" s="101"/>
      <c r="T208" s="101"/>
      <c r="U208" s="101"/>
      <c r="V208" s="101"/>
      <c r="W208" s="101"/>
      <c r="X208" s="101"/>
      <c r="Y208" s="101"/>
      <c r="Z208" s="100"/>
    </row>
    <row r="209" spans="1:27" ht="30" customHeight="1" x14ac:dyDescent="0.15">
      <c r="A209" s="77"/>
      <c r="B209" s="77"/>
      <c r="C209" s="104"/>
      <c r="D209" s="101"/>
      <c r="E209" s="101"/>
      <c r="F209" s="101"/>
      <c r="G209" s="101"/>
      <c r="H209" s="101"/>
      <c r="I209" s="107"/>
      <c r="J209" s="103" t="str">
        <f>日付例&amp;"　年月日を入力してください。"</f>
        <v>例)2024/4/1、R6/4/1　年月日を入力してください。</v>
      </c>
      <c r="K209" s="103"/>
      <c r="L209" s="103"/>
      <c r="M209" s="103"/>
      <c r="N209" s="103"/>
      <c r="O209" s="103"/>
      <c r="P209" s="103"/>
      <c r="Q209" s="103"/>
      <c r="R209" s="103"/>
      <c r="S209" s="103"/>
      <c r="T209" s="103"/>
      <c r="U209" s="103"/>
      <c r="V209" s="103"/>
      <c r="W209" s="103"/>
      <c r="X209" s="103"/>
      <c r="Y209" s="103"/>
      <c r="Z209" s="100"/>
    </row>
    <row r="210" spans="1:27" ht="20.100000000000001" customHeight="1" x14ac:dyDescent="0.15">
      <c r="A210" s="77"/>
      <c r="B210" s="77"/>
      <c r="C210" s="104"/>
      <c r="D210" s="96">
        <v>4</v>
      </c>
      <c r="E210" s="72" t="s">
        <v>145</v>
      </c>
      <c r="G210" s="101"/>
      <c r="H210" s="101"/>
      <c r="I210" s="107"/>
      <c r="J210" s="103"/>
      <c r="K210" s="103"/>
      <c r="L210" s="103"/>
      <c r="M210" s="103"/>
      <c r="N210" s="103"/>
      <c r="O210" s="103"/>
      <c r="P210" s="103"/>
      <c r="Q210" s="103"/>
      <c r="R210" s="103"/>
      <c r="S210" s="103"/>
      <c r="T210" s="103"/>
      <c r="U210" s="103"/>
      <c r="V210" s="103"/>
      <c r="W210" s="103"/>
      <c r="X210" s="103"/>
      <c r="Y210" s="103"/>
      <c r="Z210" s="100"/>
    </row>
    <row r="211" spans="1:27" ht="57.95" customHeight="1" x14ac:dyDescent="0.15">
      <c r="A211" s="77"/>
      <c r="B211" s="77"/>
      <c r="C211" s="91"/>
      <c r="E211" s="177" t="s">
        <v>270</v>
      </c>
      <c r="F211" s="177"/>
      <c r="G211" s="177"/>
      <c r="H211" s="177"/>
      <c r="I211" s="177"/>
      <c r="J211" s="177"/>
      <c r="K211" s="177"/>
      <c r="L211" s="177"/>
      <c r="M211" s="177"/>
      <c r="N211" s="177"/>
      <c r="O211" s="177"/>
      <c r="P211" s="177"/>
      <c r="Q211" s="177"/>
      <c r="R211" s="177"/>
      <c r="S211" s="177"/>
      <c r="T211" s="177"/>
      <c r="U211" s="177"/>
      <c r="V211" s="177"/>
      <c r="W211" s="177"/>
      <c r="X211" s="177"/>
      <c r="Y211" s="177"/>
      <c r="Z211" s="100"/>
      <c r="AA211" s="134"/>
    </row>
    <row r="212" spans="1:27" ht="19.5" customHeight="1" x14ac:dyDescent="0.15">
      <c r="A212" s="77"/>
      <c r="B212" s="77"/>
      <c r="C212" s="95"/>
      <c r="E212" s="178" t="s">
        <v>169</v>
      </c>
      <c r="F212" s="179"/>
      <c r="G212" s="179"/>
      <c r="H212" s="179"/>
      <c r="I212" s="179"/>
      <c r="J212" s="180"/>
      <c r="K212" s="181" t="s">
        <v>8</v>
      </c>
      <c r="L212" s="182"/>
      <c r="M212" s="183" t="s">
        <v>170</v>
      </c>
      <c r="N212" s="184"/>
      <c r="O212" s="185" t="s">
        <v>109</v>
      </c>
      <c r="P212" s="186"/>
      <c r="Q212" s="185" t="s">
        <v>261</v>
      </c>
      <c r="R212" s="186"/>
      <c r="S212" s="187" t="s">
        <v>262</v>
      </c>
      <c r="T212" s="188" t="s">
        <v>199</v>
      </c>
      <c r="U212" s="189"/>
      <c r="V212" s="189"/>
      <c r="W212" s="189"/>
      <c r="X212" s="189"/>
      <c r="Y212" s="190"/>
      <c r="Z212" s="191"/>
      <c r="AA212" s="170"/>
    </row>
    <row r="213" spans="1:27" ht="30" customHeight="1" x14ac:dyDescent="0.15">
      <c r="A213" s="77">
        <f>IFERROR(IF(COUNTIF($K214:$K242,"○")&lt;1,1001,0),3)</f>
        <v>1001</v>
      </c>
      <c r="B213" s="301"/>
      <c r="C213" s="95"/>
      <c r="E213" s="192"/>
      <c r="F213" s="193"/>
      <c r="G213" s="193"/>
      <c r="H213" s="193"/>
      <c r="I213" s="193"/>
      <c r="J213" s="194"/>
      <c r="K213" s="195"/>
      <c r="L213" s="196"/>
      <c r="M213" s="197"/>
      <c r="N213" s="198"/>
      <c r="O213" s="199"/>
      <c r="P213" s="200"/>
      <c r="Q213" s="199"/>
      <c r="R213" s="200"/>
      <c r="S213" s="201"/>
      <c r="T213" s="202" t="s">
        <v>200</v>
      </c>
      <c r="U213" s="202" t="s">
        <v>201</v>
      </c>
      <c r="V213" s="203" t="s">
        <v>264</v>
      </c>
      <c r="W213" s="203" t="s">
        <v>263</v>
      </c>
      <c r="X213" s="202" t="s">
        <v>202</v>
      </c>
      <c r="Y213" s="204" t="s">
        <v>158</v>
      </c>
      <c r="Z213" s="205"/>
      <c r="AA213" s="170"/>
    </row>
    <row r="214" spans="1:27" ht="20.100000000000001" customHeight="1" x14ac:dyDescent="0.15">
      <c r="A214" s="77">
        <f>IFERROR(IF(AND($K214="○", OR(TRIM($M214)="",TRIM($Q214)="")),1001,0),3)</f>
        <v>0</v>
      </c>
      <c r="B214" s="77"/>
      <c r="C214" s="95"/>
      <c r="E214" s="206" t="s">
        <v>75</v>
      </c>
      <c r="F214" s="207" t="s">
        <v>183</v>
      </c>
      <c r="G214" s="208"/>
      <c r="H214" s="208"/>
      <c r="I214" s="208"/>
      <c r="J214" s="209"/>
      <c r="K214" s="64"/>
      <c r="L214" s="65"/>
      <c r="M214" s="64"/>
      <c r="N214" s="65"/>
      <c r="O214" s="66"/>
      <c r="P214" s="67"/>
      <c r="Q214" s="68"/>
      <c r="R214" s="69"/>
      <c r="S214" s="10"/>
      <c r="T214" s="2"/>
      <c r="U214" s="2"/>
      <c r="V214" s="2"/>
      <c r="W214" s="2"/>
      <c r="X214" s="2"/>
      <c r="Y214" s="7"/>
      <c r="Z214" s="205"/>
      <c r="AA214" s="170"/>
    </row>
    <row r="215" spans="1:27" ht="20.100000000000001" customHeight="1" x14ac:dyDescent="0.15">
      <c r="A215" s="77">
        <f>IFERROR(IF(AND($K215="○", OR(TRIM($M215)="",TRIM($Q215)="")),1001,0),3)</f>
        <v>0</v>
      </c>
      <c r="B215" s="77"/>
      <c r="C215" s="95"/>
      <c r="E215" s="210" t="s">
        <v>76</v>
      </c>
      <c r="F215" s="211" t="s">
        <v>117</v>
      </c>
      <c r="G215" s="212"/>
      <c r="H215" s="212"/>
      <c r="I215" s="212"/>
      <c r="J215" s="213"/>
      <c r="K215" s="23"/>
      <c r="L215" s="24"/>
      <c r="M215" s="23"/>
      <c r="N215" s="24"/>
      <c r="O215" s="25"/>
      <c r="P215" s="26"/>
      <c r="Q215" s="27"/>
      <c r="R215" s="28"/>
      <c r="S215" s="8"/>
      <c r="T215" s="2"/>
      <c r="U215" s="2"/>
      <c r="V215" s="2"/>
      <c r="W215" s="2"/>
      <c r="X215" s="2"/>
      <c r="Y215" s="7"/>
      <c r="Z215" s="214"/>
      <c r="AA215" s="170"/>
    </row>
    <row r="216" spans="1:27" ht="20.100000000000001" customHeight="1" x14ac:dyDescent="0.15">
      <c r="A216" s="77">
        <f>IFERROR(IF(AND($K216="○", OR(TRIM($M216)="",TRIM($Q216)="")),1001,0),3)</f>
        <v>0</v>
      </c>
      <c r="B216" s="77"/>
      <c r="C216" s="95"/>
      <c r="E216" s="210" t="s">
        <v>77</v>
      </c>
      <c r="F216" s="211" t="s">
        <v>118</v>
      </c>
      <c r="G216" s="212"/>
      <c r="H216" s="212"/>
      <c r="I216" s="212"/>
      <c r="J216" s="213"/>
      <c r="K216" s="23"/>
      <c r="L216" s="24"/>
      <c r="M216" s="23"/>
      <c r="N216" s="24"/>
      <c r="O216" s="25"/>
      <c r="P216" s="26"/>
      <c r="Q216" s="27"/>
      <c r="R216" s="28"/>
      <c r="S216" s="8"/>
      <c r="T216" s="3"/>
      <c r="U216" s="3"/>
      <c r="V216" s="3"/>
      <c r="W216" s="3"/>
      <c r="X216" s="3"/>
      <c r="Y216" s="4"/>
      <c r="Z216" s="214"/>
      <c r="AA216" s="170"/>
    </row>
    <row r="217" spans="1:27" ht="20.100000000000001" customHeight="1" x14ac:dyDescent="0.15">
      <c r="A217" s="77">
        <f>IFERROR(IF(AND($K217="○", OR(TRIM($M217)="",TRIM($Q217)="")),1001,0),3)</f>
        <v>0</v>
      </c>
      <c r="B217" s="77"/>
      <c r="C217" s="95"/>
      <c r="E217" s="210" t="s">
        <v>78</v>
      </c>
      <c r="F217" s="211" t="s">
        <v>182</v>
      </c>
      <c r="G217" s="212"/>
      <c r="H217" s="212"/>
      <c r="I217" s="212"/>
      <c r="J217" s="213"/>
      <c r="K217" s="23"/>
      <c r="L217" s="24"/>
      <c r="M217" s="23"/>
      <c r="N217" s="24"/>
      <c r="O217" s="25"/>
      <c r="P217" s="26"/>
      <c r="Q217" s="27"/>
      <c r="R217" s="28"/>
      <c r="S217" s="8"/>
      <c r="T217" s="3"/>
      <c r="U217" s="3"/>
      <c r="V217" s="3"/>
      <c r="W217" s="3"/>
      <c r="X217" s="3"/>
      <c r="Y217" s="4"/>
      <c r="Z217" s="214"/>
      <c r="AA217" s="170"/>
    </row>
    <row r="218" spans="1:27" ht="30" customHeight="1" x14ac:dyDescent="0.15">
      <c r="A218" s="77">
        <f>IFERROR(IF(AND($K218="○", OR(TRIM($M218)="",TRIM($Q218)="")),1001,0),3)</f>
        <v>0</v>
      </c>
      <c r="B218" s="77"/>
      <c r="C218" s="95"/>
      <c r="E218" s="210" t="s">
        <v>143</v>
      </c>
      <c r="F218" s="211" t="s">
        <v>119</v>
      </c>
      <c r="G218" s="212"/>
      <c r="H218" s="212"/>
      <c r="I218" s="212"/>
      <c r="J218" s="213"/>
      <c r="K218" s="23"/>
      <c r="L218" s="24"/>
      <c r="M218" s="23"/>
      <c r="N218" s="24"/>
      <c r="O218" s="25"/>
      <c r="P218" s="26"/>
      <c r="Q218" s="27"/>
      <c r="R218" s="28"/>
      <c r="S218" s="8"/>
      <c r="T218" s="3"/>
      <c r="U218" s="3"/>
      <c r="V218" s="3"/>
      <c r="W218" s="3"/>
      <c r="X218" s="3"/>
      <c r="Y218" s="4"/>
      <c r="Z218" s="214"/>
      <c r="AA218" s="170"/>
    </row>
    <row r="219" spans="1:27" ht="20.100000000000001" customHeight="1" x14ac:dyDescent="0.15">
      <c r="A219" s="77">
        <f>IFERROR(IF(AND($K219="○", OR(TRIM($M219)="",TRIM($Q219)="")),1001,0),3)</f>
        <v>0</v>
      </c>
      <c r="B219" s="77"/>
      <c r="C219" s="95"/>
      <c r="E219" s="210" t="s">
        <v>79</v>
      </c>
      <c r="F219" s="211" t="s">
        <v>120</v>
      </c>
      <c r="G219" s="212"/>
      <c r="H219" s="212"/>
      <c r="I219" s="212"/>
      <c r="J219" s="213"/>
      <c r="K219" s="23"/>
      <c r="L219" s="24"/>
      <c r="M219" s="23"/>
      <c r="N219" s="24"/>
      <c r="O219" s="25"/>
      <c r="P219" s="26"/>
      <c r="Q219" s="27"/>
      <c r="R219" s="28"/>
      <c r="S219" s="8"/>
      <c r="T219" s="3"/>
      <c r="U219" s="3"/>
      <c r="V219" s="3"/>
      <c r="W219" s="3"/>
      <c r="X219" s="3"/>
      <c r="Y219" s="4"/>
      <c r="Z219" s="214"/>
      <c r="AA219" s="170"/>
    </row>
    <row r="220" spans="1:27" ht="20.100000000000001" customHeight="1" x14ac:dyDescent="0.15">
      <c r="A220" s="77">
        <f>IFERROR(IF(AND($K220="○", OR(TRIM($M220)="",TRIM($Q220)="")),1001,0),3)</f>
        <v>0</v>
      </c>
      <c r="B220" s="77"/>
      <c r="C220" s="95"/>
      <c r="E220" s="210" t="s">
        <v>80</v>
      </c>
      <c r="F220" s="211" t="s">
        <v>121</v>
      </c>
      <c r="G220" s="212"/>
      <c r="H220" s="212"/>
      <c r="I220" s="212"/>
      <c r="J220" s="213"/>
      <c r="K220" s="23"/>
      <c r="L220" s="24"/>
      <c r="M220" s="23"/>
      <c r="N220" s="24"/>
      <c r="O220" s="25"/>
      <c r="P220" s="26"/>
      <c r="Q220" s="27"/>
      <c r="R220" s="28"/>
      <c r="S220" s="8"/>
      <c r="T220" s="3"/>
      <c r="U220" s="3"/>
      <c r="V220" s="3"/>
      <c r="W220" s="3"/>
      <c r="X220" s="3"/>
      <c r="Y220" s="4"/>
      <c r="Z220" s="214"/>
      <c r="AA220" s="170"/>
    </row>
    <row r="221" spans="1:27" ht="20.100000000000001" customHeight="1" x14ac:dyDescent="0.15">
      <c r="A221" s="77">
        <f>IFERROR(IF(AND($K221="○", OR(TRIM($M221)="",TRIM($Q221)="")),1001,0),3)</f>
        <v>0</v>
      </c>
      <c r="B221" s="77"/>
      <c r="C221" s="95"/>
      <c r="E221" s="210" t="s">
        <v>81</v>
      </c>
      <c r="F221" s="211" t="s">
        <v>122</v>
      </c>
      <c r="G221" s="212"/>
      <c r="H221" s="212"/>
      <c r="I221" s="212"/>
      <c r="J221" s="213"/>
      <c r="K221" s="23"/>
      <c r="L221" s="24"/>
      <c r="M221" s="23"/>
      <c r="N221" s="24"/>
      <c r="O221" s="25"/>
      <c r="P221" s="26"/>
      <c r="Q221" s="27"/>
      <c r="R221" s="28"/>
      <c r="S221" s="8"/>
      <c r="T221" s="3"/>
      <c r="U221" s="3"/>
      <c r="V221" s="3"/>
      <c r="W221" s="3"/>
      <c r="X221" s="3"/>
      <c r="Y221" s="4"/>
      <c r="Z221" s="214"/>
      <c r="AA221" s="170"/>
    </row>
    <row r="222" spans="1:27" ht="20.100000000000001" customHeight="1" x14ac:dyDescent="0.15">
      <c r="A222" s="77">
        <f>IFERROR(IF(AND($K222="○", OR(TRIM($M222)="",TRIM($Q222)="")),1001,0),3)</f>
        <v>0</v>
      </c>
      <c r="B222" s="77"/>
      <c r="C222" s="95"/>
      <c r="E222" s="210" t="s">
        <v>82</v>
      </c>
      <c r="F222" s="211" t="s">
        <v>184</v>
      </c>
      <c r="G222" s="212"/>
      <c r="H222" s="212"/>
      <c r="I222" s="212"/>
      <c r="J222" s="213"/>
      <c r="K222" s="23"/>
      <c r="L222" s="24"/>
      <c r="M222" s="23"/>
      <c r="N222" s="24"/>
      <c r="O222" s="25"/>
      <c r="P222" s="26"/>
      <c r="Q222" s="27"/>
      <c r="R222" s="28"/>
      <c r="S222" s="8"/>
      <c r="T222" s="3"/>
      <c r="U222" s="3"/>
      <c r="V222" s="3"/>
      <c r="W222" s="3"/>
      <c r="X222" s="3"/>
      <c r="Y222" s="4"/>
      <c r="Z222" s="214"/>
      <c r="AA222" s="170"/>
    </row>
    <row r="223" spans="1:27" ht="30" customHeight="1" x14ac:dyDescent="0.15">
      <c r="A223" s="77">
        <f>IFERROR(IF(AND($K223="○", OR(TRIM($M223)="",TRIM($Q223)="")),1001,0),3)</f>
        <v>0</v>
      </c>
      <c r="B223" s="77"/>
      <c r="C223" s="95"/>
      <c r="E223" s="210" t="s">
        <v>83</v>
      </c>
      <c r="F223" s="211" t="s">
        <v>123</v>
      </c>
      <c r="G223" s="212"/>
      <c r="H223" s="212"/>
      <c r="I223" s="212"/>
      <c r="J223" s="213"/>
      <c r="K223" s="23"/>
      <c r="L223" s="24"/>
      <c r="M223" s="23"/>
      <c r="N223" s="24"/>
      <c r="O223" s="25"/>
      <c r="P223" s="26"/>
      <c r="Q223" s="27"/>
      <c r="R223" s="28"/>
      <c r="S223" s="8"/>
      <c r="T223" s="3"/>
      <c r="U223" s="3"/>
      <c r="V223" s="3"/>
      <c r="W223" s="3"/>
      <c r="X223" s="3"/>
      <c r="Y223" s="4"/>
      <c r="Z223" s="214"/>
      <c r="AA223" s="170"/>
    </row>
    <row r="224" spans="1:27" ht="20.100000000000001" customHeight="1" x14ac:dyDescent="0.15">
      <c r="A224" s="77">
        <f>IFERROR(IF(AND($K224="○", OR(TRIM($M224)="",TRIM($Q224)="")),1001,0),3)</f>
        <v>0</v>
      </c>
      <c r="B224" s="77"/>
      <c r="C224" s="95"/>
      <c r="E224" s="210" t="s">
        <v>84</v>
      </c>
      <c r="F224" s="211" t="s">
        <v>124</v>
      </c>
      <c r="G224" s="212"/>
      <c r="H224" s="212"/>
      <c r="I224" s="212"/>
      <c r="J224" s="213"/>
      <c r="K224" s="23"/>
      <c r="L224" s="24"/>
      <c r="M224" s="23"/>
      <c r="N224" s="24"/>
      <c r="O224" s="25"/>
      <c r="P224" s="26"/>
      <c r="Q224" s="27"/>
      <c r="R224" s="28"/>
      <c r="S224" s="8"/>
      <c r="T224" s="3"/>
      <c r="U224" s="3"/>
      <c r="V224" s="3"/>
      <c r="W224" s="3"/>
      <c r="X224" s="3"/>
      <c r="Y224" s="4"/>
      <c r="Z224" s="214"/>
      <c r="AA224" s="170"/>
    </row>
    <row r="225" spans="1:27" ht="20.100000000000001" customHeight="1" x14ac:dyDescent="0.15">
      <c r="A225" s="77">
        <f>IFERROR(IF(AND($K225="○", OR(TRIM($M225)="",TRIM($Q225)="")),1001,0),3)</f>
        <v>0</v>
      </c>
      <c r="B225" s="77"/>
      <c r="C225" s="95"/>
      <c r="E225" s="210" t="s">
        <v>85</v>
      </c>
      <c r="F225" s="211" t="s">
        <v>125</v>
      </c>
      <c r="G225" s="212"/>
      <c r="H225" s="212"/>
      <c r="I225" s="212"/>
      <c r="J225" s="213"/>
      <c r="K225" s="23"/>
      <c r="L225" s="24"/>
      <c r="M225" s="23"/>
      <c r="N225" s="24"/>
      <c r="O225" s="25"/>
      <c r="P225" s="26"/>
      <c r="Q225" s="27"/>
      <c r="R225" s="28"/>
      <c r="S225" s="8"/>
      <c r="T225" s="3"/>
      <c r="U225" s="3"/>
      <c r="V225" s="3"/>
      <c r="W225" s="3"/>
      <c r="X225" s="3"/>
      <c r="Y225" s="4"/>
      <c r="Z225" s="214"/>
      <c r="AA225" s="170"/>
    </row>
    <row r="226" spans="1:27" ht="20.100000000000001" customHeight="1" x14ac:dyDescent="0.15">
      <c r="A226" s="77">
        <f>IFERROR(IF(AND($K226="○", OR(TRIM($M226)="",TRIM($Q226)="")),1001,0),3)</f>
        <v>0</v>
      </c>
      <c r="B226" s="77"/>
      <c r="C226" s="95"/>
      <c r="E226" s="210" t="s">
        <v>86</v>
      </c>
      <c r="F226" s="211" t="s">
        <v>126</v>
      </c>
      <c r="G226" s="212"/>
      <c r="H226" s="212"/>
      <c r="I226" s="212"/>
      <c r="J226" s="213"/>
      <c r="K226" s="23"/>
      <c r="L226" s="24"/>
      <c r="M226" s="23"/>
      <c r="N226" s="24"/>
      <c r="O226" s="25"/>
      <c r="P226" s="26"/>
      <c r="Q226" s="27"/>
      <c r="R226" s="28"/>
      <c r="S226" s="8"/>
      <c r="T226" s="3"/>
      <c r="U226" s="3"/>
      <c r="V226" s="3"/>
      <c r="W226" s="3"/>
      <c r="X226" s="3"/>
      <c r="Y226" s="4"/>
      <c r="Z226" s="214"/>
      <c r="AA226" s="170"/>
    </row>
    <row r="227" spans="1:27" ht="20.100000000000001" customHeight="1" x14ac:dyDescent="0.15">
      <c r="A227" s="77">
        <f>IFERROR(IF(AND($K227="○", OR(TRIM($M227)="",TRIM($Q227)="")),1001,0),3)</f>
        <v>0</v>
      </c>
      <c r="B227" s="77"/>
      <c r="C227" s="95"/>
      <c r="E227" s="210" t="s">
        <v>87</v>
      </c>
      <c r="F227" s="211" t="s">
        <v>127</v>
      </c>
      <c r="G227" s="212"/>
      <c r="H227" s="212"/>
      <c r="I227" s="212"/>
      <c r="J227" s="213"/>
      <c r="K227" s="23"/>
      <c r="L227" s="24"/>
      <c r="M227" s="23"/>
      <c r="N227" s="24"/>
      <c r="O227" s="25"/>
      <c r="P227" s="26"/>
      <c r="Q227" s="27"/>
      <c r="R227" s="28"/>
      <c r="S227" s="8"/>
      <c r="T227" s="3"/>
      <c r="U227" s="3"/>
      <c r="V227" s="3"/>
      <c r="W227" s="3"/>
      <c r="X227" s="3"/>
      <c r="Y227" s="4"/>
      <c r="Z227" s="214"/>
      <c r="AA227" s="170"/>
    </row>
    <row r="228" spans="1:27" ht="20.100000000000001" customHeight="1" x14ac:dyDescent="0.15">
      <c r="A228" s="77">
        <f>IFERROR(IF(AND($K228="○", OR(TRIM($M228)="",TRIM($Q228)="")),1001,0),3)</f>
        <v>0</v>
      </c>
      <c r="B228" s="77"/>
      <c r="C228" s="95"/>
      <c r="E228" s="210" t="s">
        <v>88</v>
      </c>
      <c r="F228" s="211" t="s">
        <v>128</v>
      </c>
      <c r="G228" s="212"/>
      <c r="H228" s="212"/>
      <c r="I228" s="212"/>
      <c r="J228" s="213"/>
      <c r="K228" s="23"/>
      <c r="L228" s="24"/>
      <c r="M228" s="23"/>
      <c r="N228" s="24"/>
      <c r="O228" s="25"/>
      <c r="P228" s="26"/>
      <c r="Q228" s="27"/>
      <c r="R228" s="28"/>
      <c r="S228" s="8"/>
      <c r="T228" s="3"/>
      <c r="U228" s="3"/>
      <c r="V228" s="3"/>
      <c r="W228" s="3"/>
      <c r="X228" s="3"/>
      <c r="Y228" s="4"/>
      <c r="Z228" s="214"/>
      <c r="AA228" s="170"/>
    </row>
    <row r="229" spans="1:27" ht="20.100000000000001" customHeight="1" x14ac:dyDescent="0.15">
      <c r="A229" s="77">
        <f>IFERROR(IF(AND($K229="○", OR(TRIM($M229)="",TRIM($Q229)="")),1001,0),3)</f>
        <v>0</v>
      </c>
      <c r="B229" s="77"/>
      <c r="C229" s="95"/>
      <c r="E229" s="210" t="s">
        <v>89</v>
      </c>
      <c r="F229" s="211" t="s">
        <v>129</v>
      </c>
      <c r="G229" s="212"/>
      <c r="H229" s="212"/>
      <c r="I229" s="212"/>
      <c r="J229" s="213"/>
      <c r="K229" s="23"/>
      <c r="L229" s="24"/>
      <c r="M229" s="23"/>
      <c r="N229" s="24"/>
      <c r="O229" s="25"/>
      <c r="P229" s="26"/>
      <c r="Q229" s="27"/>
      <c r="R229" s="28"/>
      <c r="S229" s="8"/>
      <c r="T229" s="3"/>
      <c r="U229" s="3"/>
      <c r="V229" s="3"/>
      <c r="W229" s="3"/>
      <c r="X229" s="3"/>
      <c r="Y229" s="4"/>
      <c r="Z229" s="214"/>
      <c r="AA229" s="170"/>
    </row>
    <row r="230" spans="1:27" ht="20.100000000000001" customHeight="1" x14ac:dyDescent="0.15">
      <c r="A230" s="77">
        <f>IFERROR(IF(AND($K230="○", OR(TRIM($M230)="",TRIM($Q230)="")),1001,0),3)</f>
        <v>0</v>
      </c>
      <c r="B230" s="77"/>
      <c r="C230" s="95"/>
      <c r="E230" s="210" t="s">
        <v>90</v>
      </c>
      <c r="F230" s="211" t="s">
        <v>130</v>
      </c>
      <c r="G230" s="212"/>
      <c r="H230" s="212"/>
      <c r="I230" s="212"/>
      <c r="J230" s="213"/>
      <c r="K230" s="23"/>
      <c r="L230" s="24"/>
      <c r="M230" s="23"/>
      <c r="N230" s="24"/>
      <c r="O230" s="25"/>
      <c r="P230" s="26"/>
      <c r="Q230" s="27"/>
      <c r="R230" s="28"/>
      <c r="S230" s="8"/>
      <c r="T230" s="3"/>
      <c r="U230" s="3"/>
      <c r="V230" s="3"/>
      <c r="W230" s="3"/>
      <c r="X230" s="3"/>
      <c r="Y230" s="4"/>
      <c r="Z230" s="214"/>
      <c r="AA230" s="170"/>
    </row>
    <row r="231" spans="1:27" ht="20.100000000000001" customHeight="1" x14ac:dyDescent="0.15">
      <c r="A231" s="77">
        <f>IFERROR(IF(AND($K231="○", OR(TRIM($M231)="",TRIM($Q231)="")),1001,0),3)</f>
        <v>0</v>
      </c>
      <c r="B231" s="77"/>
      <c r="C231" s="95"/>
      <c r="E231" s="210" t="s">
        <v>91</v>
      </c>
      <c r="F231" s="211" t="s">
        <v>131</v>
      </c>
      <c r="G231" s="212"/>
      <c r="H231" s="212"/>
      <c r="I231" s="212"/>
      <c r="J231" s="213"/>
      <c r="K231" s="23"/>
      <c r="L231" s="24"/>
      <c r="M231" s="23"/>
      <c r="N231" s="24"/>
      <c r="O231" s="25"/>
      <c r="P231" s="26"/>
      <c r="Q231" s="27"/>
      <c r="R231" s="28"/>
      <c r="S231" s="8"/>
      <c r="T231" s="3"/>
      <c r="U231" s="3"/>
      <c r="V231" s="3"/>
      <c r="W231" s="3"/>
      <c r="X231" s="3"/>
      <c r="Y231" s="4"/>
      <c r="Z231" s="214"/>
      <c r="AA231" s="170"/>
    </row>
    <row r="232" spans="1:27" ht="20.100000000000001" customHeight="1" x14ac:dyDescent="0.15">
      <c r="A232" s="77">
        <f>IFERROR(IF(AND($K232="○", OR(TRIM($M232)="",TRIM($Q232)="")),1001,0),3)</f>
        <v>0</v>
      </c>
      <c r="B232" s="77"/>
      <c r="C232" s="95"/>
      <c r="E232" s="210" t="s">
        <v>92</v>
      </c>
      <c r="F232" s="211" t="s">
        <v>132</v>
      </c>
      <c r="G232" s="212"/>
      <c r="H232" s="212"/>
      <c r="I232" s="212"/>
      <c r="J232" s="213"/>
      <c r="K232" s="23"/>
      <c r="L232" s="24"/>
      <c r="M232" s="23"/>
      <c r="N232" s="24"/>
      <c r="O232" s="25"/>
      <c r="P232" s="26"/>
      <c r="Q232" s="27"/>
      <c r="R232" s="28"/>
      <c r="S232" s="8"/>
      <c r="T232" s="3"/>
      <c r="U232" s="3"/>
      <c r="V232" s="3"/>
      <c r="W232" s="3"/>
      <c r="X232" s="3"/>
      <c r="Y232" s="4"/>
      <c r="Z232" s="214"/>
      <c r="AA232" s="170"/>
    </row>
    <row r="233" spans="1:27" ht="20.100000000000001" customHeight="1" x14ac:dyDescent="0.15">
      <c r="A233" s="77">
        <f>IFERROR(IF(AND($K233="○", OR(TRIM($M233)="",TRIM($Q233)="")),1001,0),3)</f>
        <v>0</v>
      </c>
      <c r="B233" s="77"/>
      <c r="C233" s="91"/>
      <c r="E233" s="210" t="s">
        <v>93</v>
      </c>
      <c r="F233" s="211" t="s">
        <v>133</v>
      </c>
      <c r="G233" s="212"/>
      <c r="H233" s="212"/>
      <c r="I233" s="212"/>
      <c r="J233" s="213"/>
      <c r="K233" s="23"/>
      <c r="L233" s="24"/>
      <c r="M233" s="23"/>
      <c r="N233" s="24"/>
      <c r="O233" s="25"/>
      <c r="P233" s="26"/>
      <c r="Q233" s="27"/>
      <c r="R233" s="28"/>
      <c r="S233" s="8"/>
      <c r="T233" s="3"/>
      <c r="U233" s="3"/>
      <c r="V233" s="3"/>
      <c r="W233" s="3"/>
      <c r="X233" s="3"/>
      <c r="Y233" s="4"/>
      <c r="Z233" s="214"/>
      <c r="AA233" s="134"/>
    </row>
    <row r="234" spans="1:27" ht="20.100000000000001" customHeight="1" x14ac:dyDescent="0.15">
      <c r="A234" s="77">
        <f>IFERROR(IF(AND($K234="○", OR(TRIM($M234)="",TRIM($Q234)="")),1001,0),3)</f>
        <v>0</v>
      </c>
      <c r="B234" s="77"/>
      <c r="C234" s="95"/>
      <c r="E234" s="210" t="s">
        <v>94</v>
      </c>
      <c r="F234" s="211" t="s">
        <v>134</v>
      </c>
      <c r="G234" s="212"/>
      <c r="H234" s="212"/>
      <c r="I234" s="212"/>
      <c r="J234" s="213"/>
      <c r="K234" s="23"/>
      <c r="L234" s="24"/>
      <c r="M234" s="23"/>
      <c r="N234" s="24"/>
      <c r="O234" s="25"/>
      <c r="P234" s="26"/>
      <c r="Q234" s="27"/>
      <c r="R234" s="28"/>
      <c r="S234" s="8"/>
      <c r="T234" s="3"/>
      <c r="U234" s="3"/>
      <c r="V234" s="3"/>
      <c r="W234" s="3"/>
      <c r="X234" s="3"/>
      <c r="Y234" s="4"/>
      <c r="Z234" s="214"/>
      <c r="AA234" s="170"/>
    </row>
    <row r="235" spans="1:27" ht="20.100000000000001" customHeight="1" x14ac:dyDescent="0.15">
      <c r="A235" s="77">
        <f>IFERROR(IF(AND($K235="○", OR(TRIM($M235)="",TRIM($Q235)="")),1001,0),3)</f>
        <v>0</v>
      </c>
      <c r="B235" s="77"/>
      <c r="C235" s="95"/>
      <c r="E235" s="210" t="s">
        <v>95</v>
      </c>
      <c r="F235" s="211" t="s">
        <v>135</v>
      </c>
      <c r="G235" s="212"/>
      <c r="H235" s="212"/>
      <c r="I235" s="212"/>
      <c r="J235" s="213"/>
      <c r="K235" s="23"/>
      <c r="L235" s="24"/>
      <c r="M235" s="23"/>
      <c r="N235" s="24"/>
      <c r="O235" s="25"/>
      <c r="P235" s="26"/>
      <c r="Q235" s="27"/>
      <c r="R235" s="28"/>
      <c r="S235" s="8"/>
      <c r="T235" s="3"/>
      <c r="U235" s="3"/>
      <c r="V235" s="3"/>
      <c r="W235" s="3"/>
      <c r="X235" s="3"/>
      <c r="Y235" s="4"/>
      <c r="Z235" s="214"/>
      <c r="AA235" s="170"/>
    </row>
    <row r="236" spans="1:27" ht="20.100000000000001" customHeight="1" x14ac:dyDescent="0.15">
      <c r="A236" s="77">
        <f>IFERROR(IF(AND($K236="○", OR(TRIM($M236)="",TRIM($Q236)="")),1001,0),3)</f>
        <v>0</v>
      </c>
      <c r="B236" s="77"/>
      <c r="C236" s="95"/>
      <c r="E236" s="210" t="s">
        <v>96</v>
      </c>
      <c r="F236" s="211" t="s">
        <v>136</v>
      </c>
      <c r="G236" s="212"/>
      <c r="H236" s="212"/>
      <c r="I236" s="212"/>
      <c r="J236" s="213"/>
      <c r="K236" s="23"/>
      <c r="L236" s="24"/>
      <c r="M236" s="23"/>
      <c r="N236" s="24"/>
      <c r="O236" s="25"/>
      <c r="P236" s="26"/>
      <c r="Q236" s="27"/>
      <c r="R236" s="28"/>
      <c r="S236" s="8"/>
      <c r="T236" s="3"/>
      <c r="U236" s="3"/>
      <c r="V236" s="3"/>
      <c r="W236" s="3"/>
      <c r="X236" s="3"/>
      <c r="Y236" s="4"/>
      <c r="Z236" s="214"/>
      <c r="AA236" s="170"/>
    </row>
    <row r="237" spans="1:27" ht="20.100000000000001" customHeight="1" x14ac:dyDescent="0.15">
      <c r="A237" s="77">
        <f>IFERROR(IF(AND($K237="○", OR(TRIM($M237)="",TRIM($Q237)="")),1001,0),3)</f>
        <v>0</v>
      </c>
      <c r="B237" s="77"/>
      <c r="C237" s="95"/>
      <c r="E237" s="210" t="s">
        <v>97</v>
      </c>
      <c r="F237" s="211" t="s">
        <v>137</v>
      </c>
      <c r="G237" s="212"/>
      <c r="H237" s="212"/>
      <c r="I237" s="212"/>
      <c r="J237" s="213"/>
      <c r="K237" s="23"/>
      <c r="L237" s="24"/>
      <c r="M237" s="23"/>
      <c r="N237" s="24"/>
      <c r="O237" s="25"/>
      <c r="P237" s="26"/>
      <c r="Q237" s="27"/>
      <c r="R237" s="28"/>
      <c r="S237" s="8"/>
      <c r="T237" s="3"/>
      <c r="U237" s="3"/>
      <c r="V237" s="3"/>
      <c r="W237" s="3"/>
      <c r="X237" s="3"/>
      <c r="Y237" s="4"/>
      <c r="Z237" s="214"/>
      <c r="AA237" s="170"/>
    </row>
    <row r="238" spans="1:27" ht="20.100000000000001" customHeight="1" x14ac:dyDescent="0.15">
      <c r="A238" s="77">
        <f>IFERROR(IF(AND($K238="○", OR(TRIM($M238)="",TRIM($Q238)="")),1001,0),3)</f>
        <v>0</v>
      </c>
      <c r="B238" s="77"/>
      <c r="C238" s="95"/>
      <c r="E238" s="210" t="s">
        <v>98</v>
      </c>
      <c r="F238" s="211" t="s">
        <v>138</v>
      </c>
      <c r="G238" s="212"/>
      <c r="H238" s="212"/>
      <c r="I238" s="212"/>
      <c r="J238" s="213"/>
      <c r="K238" s="23"/>
      <c r="L238" s="24"/>
      <c r="M238" s="23"/>
      <c r="N238" s="24"/>
      <c r="O238" s="25"/>
      <c r="P238" s="26"/>
      <c r="Q238" s="27"/>
      <c r="R238" s="28"/>
      <c r="S238" s="8"/>
      <c r="T238" s="3"/>
      <c r="U238" s="3"/>
      <c r="V238" s="3"/>
      <c r="W238" s="3"/>
      <c r="X238" s="3"/>
      <c r="Y238" s="4"/>
      <c r="Z238" s="214"/>
      <c r="AA238" s="170"/>
    </row>
    <row r="239" spans="1:27" ht="20.100000000000001" customHeight="1" x14ac:dyDescent="0.15">
      <c r="A239" s="77">
        <f>IFERROR(IF(AND($K239="○", OR(TRIM($M239)="",TRIM($Q239)="")),1001,0),3)</f>
        <v>0</v>
      </c>
      <c r="B239" s="77"/>
      <c r="C239" s="95"/>
      <c r="E239" s="210" t="s">
        <v>99</v>
      </c>
      <c r="F239" s="211" t="s">
        <v>139</v>
      </c>
      <c r="G239" s="212"/>
      <c r="H239" s="212"/>
      <c r="I239" s="212"/>
      <c r="J239" s="213"/>
      <c r="K239" s="23"/>
      <c r="L239" s="24"/>
      <c r="M239" s="23"/>
      <c r="N239" s="24"/>
      <c r="O239" s="25"/>
      <c r="P239" s="26"/>
      <c r="Q239" s="27"/>
      <c r="R239" s="28"/>
      <c r="S239" s="8"/>
      <c r="T239" s="3"/>
      <c r="U239" s="3"/>
      <c r="V239" s="3"/>
      <c r="W239" s="3"/>
      <c r="X239" s="3"/>
      <c r="Y239" s="4"/>
      <c r="Z239" s="214"/>
      <c r="AA239" s="170"/>
    </row>
    <row r="240" spans="1:27" ht="20.100000000000001" customHeight="1" x14ac:dyDescent="0.15">
      <c r="A240" s="77">
        <f>IFERROR(IF(AND($K240="○", OR(TRIM($M240)="",TRIM($Q240)="")),1001,0),3)</f>
        <v>0</v>
      </c>
      <c r="B240" s="77"/>
      <c r="C240" s="95"/>
      <c r="E240" s="210" t="s">
        <v>100</v>
      </c>
      <c r="F240" s="211" t="s">
        <v>140</v>
      </c>
      <c r="G240" s="212"/>
      <c r="H240" s="212"/>
      <c r="I240" s="212"/>
      <c r="J240" s="213"/>
      <c r="K240" s="23"/>
      <c r="L240" s="24"/>
      <c r="M240" s="23"/>
      <c r="N240" s="24"/>
      <c r="O240" s="25"/>
      <c r="P240" s="26"/>
      <c r="Q240" s="27"/>
      <c r="R240" s="28"/>
      <c r="S240" s="8"/>
      <c r="T240" s="3"/>
      <c r="U240" s="3"/>
      <c r="V240" s="3"/>
      <c r="W240" s="3"/>
      <c r="X240" s="3"/>
      <c r="Y240" s="4"/>
      <c r="Z240" s="214"/>
      <c r="AA240" s="170"/>
    </row>
    <row r="241" spans="1:27" ht="20.100000000000001" customHeight="1" x14ac:dyDescent="0.15">
      <c r="A241" s="77">
        <f>IFERROR(IF(AND($K241="○", OR(TRIM($M241)="",TRIM($Q241)="")),1001,0),3)</f>
        <v>0</v>
      </c>
      <c r="B241" s="77"/>
      <c r="C241" s="95"/>
      <c r="E241" s="210" t="s">
        <v>101</v>
      </c>
      <c r="F241" s="211" t="s">
        <v>141</v>
      </c>
      <c r="G241" s="212"/>
      <c r="H241" s="212"/>
      <c r="I241" s="212"/>
      <c r="J241" s="213"/>
      <c r="K241" s="23"/>
      <c r="L241" s="24"/>
      <c r="M241" s="23"/>
      <c r="N241" s="24"/>
      <c r="O241" s="25"/>
      <c r="P241" s="26"/>
      <c r="Q241" s="27"/>
      <c r="R241" s="28"/>
      <c r="S241" s="8"/>
      <c r="T241" s="3"/>
      <c r="U241" s="3"/>
      <c r="V241" s="3"/>
      <c r="W241" s="3"/>
      <c r="X241" s="3"/>
      <c r="Y241" s="4"/>
      <c r="Z241" s="214"/>
      <c r="AA241" s="170"/>
    </row>
    <row r="242" spans="1:27" ht="20.100000000000001" customHeight="1" x14ac:dyDescent="0.15">
      <c r="A242" s="77">
        <f>IFERROR(IF(AND($K242="○", OR(TRIM($M242)="",TRIM($Q242)="")),1001,0),3)</f>
        <v>0</v>
      </c>
      <c r="B242" s="77"/>
      <c r="C242" s="95"/>
      <c r="E242" s="215" t="s">
        <v>102</v>
      </c>
      <c r="F242" s="211" t="s">
        <v>142</v>
      </c>
      <c r="G242" s="212"/>
      <c r="H242" s="212"/>
      <c r="I242" s="212"/>
      <c r="J242" s="213"/>
      <c r="K242" s="17"/>
      <c r="L242" s="18"/>
      <c r="M242" s="17"/>
      <c r="N242" s="18"/>
      <c r="O242" s="19"/>
      <c r="P242" s="20"/>
      <c r="Q242" s="21"/>
      <c r="R242" s="22"/>
      <c r="S242" s="9"/>
      <c r="T242" s="5"/>
      <c r="U242" s="5"/>
      <c r="V242" s="5"/>
      <c r="W242" s="5"/>
      <c r="X242" s="5"/>
      <c r="Y242" s="6"/>
      <c r="Z242" s="214"/>
      <c r="AA242" s="170"/>
    </row>
    <row r="243" spans="1:27" ht="20.100000000000001" customHeight="1" x14ac:dyDescent="0.15">
      <c r="A243" s="77"/>
      <c r="B243" s="77"/>
      <c r="C243" s="95"/>
      <c r="E243" s="216"/>
      <c r="F243" s="216"/>
      <c r="G243" s="216"/>
      <c r="H243" s="216"/>
      <c r="I243" s="216"/>
      <c r="J243" s="216"/>
      <c r="K243" s="216"/>
      <c r="L243" s="216"/>
      <c r="Z243" s="145"/>
      <c r="AA243" s="170"/>
    </row>
    <row r="244" spans="1:27" ht="20.100000000000001" customHeight="1" x14ac:dyDescent="0.15">
      <c r="A244" s="77"/>
      <c r="B244" s="77"/>
      <c r="C244" s="95"/>
      <c r="D244" s="96">
        <v>5</v>
      </c>
      <c r="E244" s="72" t="s">
        <v>191</v>
      </c>
      <c r="Z244" s="100"/>
      <c r="AA244" s="101"/>
    </row>
    <row r="245" spans="1:27" ht="30" customHeight="1" x14ac:dyDescent="0.15">
      <c r="A245" s="77"/>
      <c r="B245" s="77"/>
      <c r="C245" s="91"/>
      <c r="E245" s="177" t="s">
        <v>256</v>
      </c>
      <c r="F245" s="177"/>
      <c r="G245" s="177"/>
      <c r="H245" s="177"/>
      <c r="I245" s="177"/>
      <c r="J245" s="177"/>
      <c r="K245" s="177"/>
      <c r="L245" s="177"/>
      <c r="M245" s="177"/>
      <c r="N245" s="177"/>
      <c r="O245" s="177"/>
      <c r="P245" s="177"/>
      <c r="Q245" s="177"/>
      <c r="R245" s="177"/>
      <c r="S245" s="177"/>
      <c r="T245" s="177"/>
      <c r="U245" s="177"/>
      <c r="V245" s="177"/>
      <c r="W245" s="177"/>
      <c r="X245" s="177"/>
      <c r="Y245" s="177"/>
      <c r="Z245" s="100"/>
    </row>
    <row r="246" spans="1:27" ht="19.899999999999999" customHeight="1" x14ac:dyDescent="0.15">
      <c r="A246" s="77"/>
      <c r="B246" s="77"/>
      <c r="C246" s="91"/>
      <c r="E246" s="217" t="s">
        <v>75</v>
      </c>
      <c r="F246" s="218" t="s">
        <v>253</v>
      </c>
      <c r="G246" s="219"/>
      <c r="H246" s="219"/>
      <c r="I246" s="219"/>
      <c r="J246" s="220"/>
      <c r="K246" s="221" t="s">
        <v>185</v>
      </c>
      <c r="L246" s="222"/>
      <c r="M246" s="222"/>
      <c r="N246" s="222" t="s">
        <v>186</v>
      </c>
      <c r="O246" s="222"/>
      <c r="P246" s="222"/>
      <c r="Q246" s="222" t="s">
        <v>187</v>
      </c>
      <c r="R246" s="222"/>
      <c r="S246" s="223"/>
      <c r="T246" s="224"/>
      <c r="U246" s="224"/>
      <c r="V246" s="224"/>
      <c r="W246" s="224"/>
      <c r="X246" s="224"/>
      <c r="Y246" s="224"/>
      <c r="Z246" s="100"/>
    </row>
    <row r="247" spans="1:27" ht="19.899999999999999" customHeight="1" x14ac:dyDescent="0.15">
      <c r="A247" s="77"/>
      <c r="B247" s="77"/>
      <c r="C247" s="91"/>
      <c r="E247" s="225"/>
      <c r="F247" s="226"/>
      <c r="G247" s="227"/>
      <c r="H247" s="227"/>
      <c r="I247" s="227"/>
      <c r="J247" s="228"/>
      <c r="K247" s="55"/>
      <c r="L247" s="56"/>
      <c r="M247" s="58"/>
      <c r="N247" s="59"/>
      <c r="O247" s="56"/>
      <c r="P247" s="58"/>
      <c r="Q247" s="59"/>
      <c r="R247" s="56"/>
      <c r="S247" s="57"/>
      <c r="T247" s="229"/>
      <c r="U247" s="230"/>
      <c r="V247" s="224"/>
      <c r="W247" s="224"/>
      <c r="X247" s="224"/>
      <c r="Y247" s="224"/>
      <c r="Z247" s="100"/>
    </row>
    <row r="248" spans="1:27" ht="19.899999999999999" customHeight="1" x14ac:dyDescent="0.15">
      <c r="A248" s="77"/>
      <c r="B248" s="77"/>
      <c r="C248" s="91"/>
      <c r="T248" s="124"/>
      <c r="U248" s="124"/>
      <c r="V248" s="124"/>
      <c r="W248" s="124"/>
      <c r="X248" s="124"/>
      <c r="Y248" s="124"/>
      <c r="Z248" s="100"/>
    </row>
    <row r="249" spans="1:27" ht="19.899999999999999" customHeight="1" x14ac:dyDescent="0.15">
      <c r="A249" s="77"/>
      <c r="B249" s="77"/>
      <c r="C249" s="91"/>
      <c r="E249" s="217" t="s">
        <v>255</v>
      </c>
      <c r="F249" s="218" t="s">
        <v>254</v>
      </c>
      <c r="G249" s="219"/>
      <c r="H249" s="219"/>
      <c r="I249" s="219"/>
      <c r="J249" s="220"/>
      <c r="K249" s="221" t="s">
        <v>188</v>
      </c>
      <c r="L249" s="222"/>
      <c r="M249" s="231"/>
      <c r="N249" s="232"/>
      <c r="O249" s="233"/>
      <c r="P249" s="233"/>
      <c r="Q249" s="233"/>
      <c r="R249" s="233"/>
      <c r="S249" s="233"/>
      <c r="T249" s="224"/>
      <c r="U249" s="224"/>
      <c r="V249" s="224"/>
      <c r="W249" s="224"/>
      <c r="X249" s="224"/>
      <c r="Y249" s="224"/>
      <c r="Z249" s="100"/>
    </row>
    <row r="250" spans="1:27" ht="19.899999999999999" customHeight="1" x14ac:dyDescent="0.15">
      <c r="A250" s="77"/>
      <c r="B250" s="77"/>
      <c r="C250" s="91"/>
      <c r="E250" s="225"/>
      <c r="F250" s="226"/>
      <c r="G250" s="227"/>
      <c r="H250" s="227"/>
      <c r="I250" s="227"/>
      <c r="J250" s="228"/>
      <c r="K250" s="55"/>
      <c r="L250" s="56"/>
      <c r="M250" s="57"/>
      <c r="N250" s="234"/>
      <c r="O250" s="123"/>
      <c r="P250" s="123"/>
      <c r="Q250" s="123"/>
      <c r="R250" s="123"/>
      <c r="S250" s="123"/>
      <c r="T250" s="235"/>
      <c r="U250" s="230"/>
      <c r="V250" s="224"/>
      <c r="W250" s="224"/>
      <c r="X250" s="224"/>
      <c r="Y250" s="224"/>
      <c r="Z250" s="100"/>
    </row>
    <row r="251" spans="1:27" ht="20.100000000000001" customHeight="1" x14ac:dyDescent="0.15">
      <c r="C251" s="236"/>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13"/>
    </row>
    <row r="252" spans="1:27" ht="20.100000000000001" customHeight="1" x14ac:dyDescent="0.15"/>
    <row r="253" spans="1:27" ht="20.100000000000001" customHeight="1" x14ac:dyDescent="0.15"/>
    <row r="254" spans="1:27" ht="20.100000000000001" customHeight="1" x14ac:dyDescent="0.15">
      <c r="A254" s="77"/>
      <c r="B254" s="77"/>
      <c r="C254" s="88" t="s">
        <v>203</v>
      </c>
      <c r="D254" s="89"/>
      <c r="E254" s="89"/>
      <c r="F254" s="89"/>
      <c r="G254" s="89"/>
      <c r="H254" s="90"/>
      <c r="I254" s="171"/>
      <c r="L254" s="172"/>
      <c r="N254" s="134"/>
      <c r="P254" s="173"/>
      <c r="Q254" s="173"/>
      <c r="R254" s="173"/>
      <c r="S254" s="134"/>
      <c r="T254" s="134"/>
      <c r="U254" s="134"/>
      <c r="V254" s="134"/>
      <c r="W254" s="134"/>
      <c r="X254" s="134"/>
      <c r="Y254" s="134"/>
      <c r="AA254" s="134"/>
    </row>
    <row r="255" spans="1:27" ht="20.100000000000001" customHeight="1" x14ac:dyDescent="0.15">
      <c r="A255" s="77"/>
      <c r="B255" s="77"/>
      <c r="C255" s="91"/>
      <c r="D255" s="92"/>
      <c r="E255" s="92"/>
      <c r="F255" s="92"/>
      <c r="G255" s="92"/>
      <c r="H255" s="92"/>
      <c r="I255" s="92"/>
      <c r="J255" s="93"/>
      <c r="K255" s="93"/>
      <c r="L255" s="151"/>
      <c r="M255" s="151"/>
      <c r="N255" s="138"/>
      <c r="O255" s="138"/>
      <c r="P255" s="174"/>
      <c r="Q255" s="174"/>
      <c r="R255" s="174"/>
      <c r="S255" s="138"/>
      <c r="T255" s="138"/>
      <c r="U255" s="138"/>
      <c r="V255" s="138"/>
      <c r="W255" s="138"/>
      <c r="X255" s="138"/>
      <c r="Y255" s="138"/>
      <c r="Z255" s="94"/>
      <c r="AA255" s="134"/>
    </row>
    <row r="256" spans="1:27" ht="19.899999999999999" customHeight="1" x14ac:dyDescent="0.15">
      <c r="C256" s="113"/>
      <c r="D256" s="237" t="s">
        <v>257</v>
      </c>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145"/>
    </row>
    <row r="257" spans="3:26" ht="20.100000000000001" customHeight="1" x14ac:dyDescent="0.15">
      <c r="C257" s="113"/>
      <c r="D257" s="96">
        <v>1</v>
      </c>
      <c r="E257" s="72" t="s">
        <v>204</v>
      </c>
      <c r="Z257" s="145"/>
    </row>
    <row r="258" spans="3:26" ht="45" customHeight="1" x14ac:dyDescent="0.15">
      <c r="C258" s="113"/>
      <c r="D258" s="96"/>
      <c r="E258" s="239" t="s">
        <v>271</v>
      </c>
      <c r="F258" s="239"/>
      <c r="G258" s="239"/>
      <c r="H258" s="239"/>
      <c r="I258" s="239"/>
      <c r="J258" s="239"/>
      <c r="K258" s="239"/>
      <c r="L258" s="239"/>
      <c r="M258" s="239"/>
      <c r="N258" s="239"/>
      <c r="O258" s="239"/>
      <c r="P258" s="239"/>
      <c r="Q258" s="239"/>
      <c r="R258" s="239"/>
      <c r="S258" s="239"/>
      <c r="T258" s="239"/>
      <c r="U258" s="239"/>
      <c r="V258" s="239"/>
      <c r="W258" s="239"/>
      <c r="X258" s="239"/>
      <c r="Y258" s="239"/>
      <c r="Z258" s="145"/>
    </row>
    <row r="259" spans="3:26" ht="20.100000000000001" customHeight="1" x14ac:dyDescent="0.15">
      <c r="C259" s="113"/>
      <c r="E259" s="240" t="s">
        <v>205</v>
      </c>
      <c r="F259" s="241"/>
      <c r="G259" s="241"/>
      <c r="H259" s="241"/>
      <c r="I259" s="241"/>
      <c r="J259" s="242"/>
      <c r="K259" s="243" t="s">
        <v>206</v>
      </c>
      <c r="L259" s="241"/>
      <c r="M259" s="241"/>
      <c r="N259" s="241"/>
      <c r="O259" s="241"/>
      <c r="P259" s="241"/>
      <c r="Q259" s="241"/>
      <c r="R259" s="242"/>
      <c r="S259" s="243" t="s">
        <v>207</v>
      </c>
      <c r="T259" s="241"/>
      <c r="U259" s="241"/>
      <c r="V259" s="241"/>
      <c r="W259" s="242"/>
      <c r="X259" s="244" t="s">
        <v>8</v>
      </c>
      <c r="Y259" s="245"/>
      <c r="Z259" s="145"/>
    </row>
    <row r="260" spans="3:26" ht="30" customHeight="1" x14ac:dyDescent="0.15">
      <c r="C260" s="113"/>
      <c r="E260" s="246" t="s">
        <v>208</v>
      </c>
      <c r="F260" s="247" t="s">
        <v>209</v>
      </c>
      <c r="G260" s="248"/>
      <c r="H260" s="248"/>
      <c r="I260" s="248"/>
      <c r="J260" s="249"/>
      <c r="K260" s="250" t="s">
        <v>210</v>
      </c>
      <c r="L260" s="251"/>
      <c r="M260" s="251"/>
      <c r="N260" s="251"/>
      <c r="O260" s="251"/>
      <c r="P260" s="251"/>
      <c r="Q260" s="251"/>
      <c r="R260" s="252"/>
      <c r="S260" s="253" t="s">
        <v>211</v>
      </c>
      <c r="T260" s="254"/>
      <c r="U260" s="254"/>
      <c r="V260" s="254"/>
      <c r="W260" s="255"/>
      <c r="X260" s="13"/>
      <c r="Y260" s="14"/>
      <c r="Z260" s="145"/>
    </row>
    <row r="261" spans="3:26" ht="30" customHeight="1" x14ac:dyDescent="0.15">
      <c r="C261" s="113"/>
      <c r="E261" s="256" t="s">
        <v>212</v>
      </c>
      <c r="F261" s="257" t="s">
        <v>213</v>
      </c>
      <c r="G261" s="258"/>
      <c r="H261" s="258"/>
      <c r="I261" s="258"/>
      <c r="J261" s="259"/>
      <c r="K261" s="260" t="s">
        <v>214</v>
      </c>
      <c r="L261" s="261"/>
      <c r="M261" s="261"/>
      <c r="N261" s="261"/>
      <c r="O261" s="261"/>
      <c r="P261" s="261"/>
      <c r="Q261" s="261"/>
      <c r="R261" s="262"/>
      <c r="S261" s="263" t="s">
        <v>215</v>
      </c>
      <c r="T261" s="264"/>
      <c r="U261" s="264"/>
      <c r="V261" s="264"/>
      <c r="W261" s="265"/>
      <c r="X261" s="11"/>
      <c r="Y261" s="12"/>
      <c r="Z261" s="145"/>
    </row>
    <row r="262" spans="3:26" ht="54.95" customHeight="1" x14ac:dyDescent="0.15">
      <c r="C262" s="113"/>
      <c r="E262" s="266" t="s">
        <v>216</v>
      </c>
      <c r="F262" s="257" t="s">
        <v>217</v>
      </c>
      <c r="G262" s="258"/>
      <c r="H262" s="258"/>
      <c r="I262" s="258"/>
      <c r="J262" s="259"/>
      <c r="K262" s="260" t="s">
        <v>218</v>
      </c>
      <c r="L262" s="261"/>
      <c r="M262" s="261"/>
      <c r="N262" s="261"/>
      <c r="O262" s="261"/>
      <c r="P262" s="261"/>
      <c r="Q262" s="261"/>
      <c r="R262" s="262"/>
      <c r="S262" s="267" t="s">
        <v>219</v>
      </c>
      <c r="T262" s="268"/>
      <c r="U262" s="268"/>
      <c r="V262" s="268"/>
      <c r="W262" s="269"/>
      <c r="X262" s="11"/>
      <c r="Y262" s="12"/>
      <c r="Z262" s="145"/>
    </row>
    <row r="263" spans="3:26" ht="75" customHeight="1" x14ac:dyDescent="0.15">
      <c r="C263" s="113"/>
      <c r="E263" s="256" t="s">
        <v>220</v>
      </c>
      <c r="F263" s="257" t="s">
        <v>276</v>
      </c>
      <c r="G263" s="258"/>
      <c r="H263" s="258"/>
      <c r="I263" s="258"/>
      <c r="J263" s="259"/>
      <c r="K263" s="260" t="s">
        <v>278</v>
      </c>
      <c r="L263" s="261"/>
      <c r="M263" s="261"/>
      <c r="N263" s="261"/>
      <c r="O263" s="261"/>
      <c r="P263" s="261"/>
      <c r="Q263" s="261"/>
      <c r="R263" s="262"/>
      <c r="S263" s="260" t="s">
        <v>221</v>
      </c>
      <c r="T263" s="261"/>
      <c r="U263" s="261"/>
      <c r="V263" s="261"/>
      <c r="W263" s="262"/>
      <c r="X263" s="11"/>
      <c r="Y263" s="12"/>
      <c r="Z263" s="145"/>
    </row>
    <row r="264" spans="3:26" ht="90" customHeight="1" x14ac:dyDescent="0.15">
      <c r="C264" s="113"/>
      <c r="E264" s="266" t="s">
        <v>222</v>
      </c>
      <c r="F264" s="257" t="s">
        <v>277</v>
      </c>
      <c r="G264" s="258"/>
      <c r="H264" s="258"/>
      <c r="I264" s="258"/>
      <c r="J264" s="259"/>
      <c r="K264" s="260" t="s">
        <v>279</v>
      </c>
      <c r="L264" s="261"/>
      <c r="M264" s="261"/>
      <c r="N264" s="261"/>
      <c r="O264" s="261"/>
      <c r="P264" s="261"/>
      <c r="Q264" s="261"/>
      <c r="R264" s="262"/>
      <c r="S264" s="260" t="s">
        <v>221</v>
      </c>
      <c r="T264" s="261"/>
      <c r="U264" s="261"/>
      <c r="V264" s="261"/>
      <c r="W264" s="262"/>
      <c r="X264" s="11"/>
      <c r="Y264" s="12"/>
      <c r="Z264" s="145"/>
    </row>
    <row r="265" spans="3:26" ht="30" customHeight="1" x14ac:dyDescent="0.15">
      <c r="C265" s="113"/>
      <c r="E265" s="256" t="s">
        <v>225</v>
      </c>
      <c r="F265" s="257" t="s">
        <v>223</v>
      </c>
      <c r="G265" s="258"/>
      <c r="H265" s="258"/>
      <c r="I265" s="258"/>
      <c r="J265" s="259"/>
      <c r="K265" s="260" t="s">
        <v>224</v>
      </c>
      <c r="L265" s="261"/>
      <c r="M265" s="261"/>
      <c r="N265" s="261"/>
      <c r="O265" s="261"/>
      <c r="P265" s="261"/>
      <c r="Q265" s="261"/>
      <c r="R265" s="262"/>
      <c r="S265" s="263" t="s">
        <v>215</v>
      </c>
      <c r="T265" s="264"/>
      <c r="U265" s="264"/>
      <c r="V265" s="264"/>
      <c r="W265" s="265"/>
      <c r="X265" s="11"/>
      <c r="Y265" s="12"/>
      <c r="Z265" s="145"/>
    </row>
    <row r="266" spans="3:26" ht="30" customHeight="1" x14ac:dyDescent="0.15">
      <c r="C266" s="113"/>
      <c r="E266" s="270" t="s">
        <v>235</v>
      </c>
      <c r="F266" s="257" t="s">
        <v>226</v>
      </c>
      <c r="G266" s="258"/>
      <c r="H266" s="258"/>
      <c r="I266" s="258"/>
      <c r="J266" s="259"/>
      <c r="K266" s="260" t="s">
        <v>227</v>
      </c>
      <c r="L266" s="261"/>
      <c r="M266" s="261"/>
      <c r="N266" s="261"/>
      <c r="O266" s="261"/>
      <c r="P266" s="261"/>
      <c r="Q266" s="261"/>
      <c r="R266" s="262"/>
      <c r="S266" s="267" t="s">
        <v>228</v>
      </c>
      <c r="T266" s="268"/>
      <c r="U266" s="268"/>
      <c r="V266" s="268"/>
      <c r="W266" s="269"/>
      <c r="X266" s="11"/>
      <c r="Y266" s="12"/>
      <c r="Z266" s="145"/>
    </row>
    <row r="267" spans="3:26" ht="30" customHeight="1" x14ac:dyDescent="0.15">
      <c r="C267" s="113"/>
      <c r="E267" s="256" t="s">
        <v>242</v>
      </c>
      <c r="F267" s="257" t="s">
        <v>229</v>
      </c>
      <c r="G267" s="258"/>
      <c r="H267" s="258"/>
      <c r="I267" s="258"/>
      <c r="J267" s="259"/>
      <c r="K267" s="260" t="s">
        <v>230</v>
      </c>
      <c r="L267" s="261"/>
      <c r="M267" s="261"/>
      <c r="N267" s="261"/>
      <c r="O267" s="261"/>
      <c r="P267" s="261"/>
      <c r="Q267" s="261"/>
      <c r="R267" s="262"/>
      <c r="S267" s="263" t="s">
        <v>231</v>
      </c>
      <c r="T267" s="264"/>
      <c r="U267" s="264"/>
      <c r="V267" s="264"/>
      <c r="W267" s="265"/>
      <c r="X267" s="11"/>
      <c r="Y267" s="12"/>
      <c r="Z267" s="145"/>
    </row>
    <row r="268" spans="3:26" ht="30" customHeight="1" x14ac:dyDescent="0.15">
      <c r="C268" s="113"/>
      <c r="E268" s="270" t="s">
        <v>246</v>
      </c>
      <c r="F268" s="257" t="s">
        <v>232</v>
      </c>
      <c r="G268" s="258"/>
      <c r="H268" s="258"/>
      <c r="I268" s="258"/>
      <c r="J268" s="259"/>
      <c r="K268" s="260" t="s">
        <v>233</v>
      </c>
      <c r="L268" s="261"/>
      <c r="M268" s="261"/>
      <c r="N268" s="261"/>
      <c r="O268" s="261"/>
      <c r="P268" s="261"/>
      <c r="Q268" s="261"/>
      <c r="R268" s="262"/>
      <c r="S268" s="267" t="s">
        <v>234</v>
      </c>
      <c r="T268" s="268"/>
      <c r="U268" s="268"/>
      <c r="V268" s="268"/>
      <c r="W268" s="269"/>
      <c r="X268" s="11"/>
      <c r="Y268" s="12"/>
      <c r="Z268" s="145"/>
    </row>
    <row r="269" spans="3:26" ht="45" customHeight="1" x14ac:dyDescent="0.15">
      <c r="C269" s="113"/>
      <c r="E269" s="270" t="s">
        <v>258</v>
      </c>
      <c r="F269" s="271" t="s">
        <v>236</v>
      </c>
      <c r="G269" s="272"/>
      <c r="H269" s="272"/>
      <c r="I269" s="272"/>
      <c r="J269" s="273"/>
      <c r="K269" s="274" t="s">
        <v>237</v>
      </c>
      <c r="L269" s="275"/>
      <c r="M269" s="275"/>
      <c r="N269" s="275"/>
      <c r="O269" s="275"/>
      <c r="P269" s="275"/>
      <c r="Q269" s="275"/>
      <c r="R269" s="276"/>
      <c r="S269" s="277" t="s">
        <v>238</v>
      </c>
      <c r="T269" s="278"/>
      <c r="U269" s="278"/>
      <c r="V269" s="278"/>
      <c r="W269" s="278"/>
      <c r="X269" s="11"/>
      <c r="Y269" s="12"/>
      <c r="Z269" s="145"/>
    </row>
    <row r="270" spans="3:26" ht="75" customHeight="1" x14ac:dyDescent="0.15">
      <c r="C270" s="113"/>
      <c r="E270" s="256" t="s">
        <v>259</v>
      </c>
      <c r="F270" s="271" t="s">
        <v>239</v>
      </c>
      <c r="G270" s="272"/>
      <c r="H270" s="272"/>
      <c r="I270" s="272"/>
      <c r="J270" s="273"/>
      <c r="K270" s="274" t="s">
        <v>240</v>
      </c>
      <c r="L270" s="275"/>
      <c r="M270" s="275"/>
      <c r="N270" s="275"/>
      <c r="O270" s="275"/>
      <c r="P270" s="275"/>
      <c r="Q270" s="275"/>
      <c r="R270" s="276"/>
      <c r="S270" s="267" t="s">
        <v>241</v>
      </c>
      <c r="T270" s="268"/>
      <c r="U270" s="268"/>
      <c r="V270" s="268"/>
      <c r="W270" s="269"/>
      <c r="X270" s="11"/>
      <c r="Y270" s="12"/>
      <c r="Z270" s="145"/>
    </row>
    <row r="271" spans="3:26" ht="75" customHeight="1" x14ac:dyDescent="0.15">
      <c r="C271" s="113"/>
      <c r="E271" s="279" t="s">
        <v>275</v>
      </c>
      <c r="F271" s="280" t="s">
        <v>243</v>
      </c>
      <c r="G271" s="281"/>
      <c r="H271" s="281"/>
      <c r="I271" s="281"/>
      <c r="J271" s="282"/>
      <c r="K271" s="283" t="s">
        <v>244</v>
      </c>
      <c r="L271" s="284"/>
      <c r="M271" s="284"/>
      <c r="N271" s="284"/>
      <c r="O271" s="284"/>
      <c r="P271" s="284"/>
      <c r="Q271" s="284"/>
      <c r="R271" s="285"/>
      <c r="S271" s="286" t="s">
        <v>245</v>
      </c>
      <c r="T271" s="287"/>
      <c r="U271" s="287"/>
      <c r="V271" s="287"/>
      <c r="W271" s="288"/>
      <c r="X271" s="15"/>
      <c r="Y271" s="16"/>
      <c r="Z271" s="145"/>
    </row>
    <row r="272" spans="3:26" ht="19.5" customHeight="1" x14ac:dyDescent="0.15">
      <c r="C272" s="113"/>
      <c r="Z272" s="145"/>
    </row>
    <row r="273" spans="1:27" ht="19.5" customHeight="1" x14ac:dyDescent="0.15">
      <c r="C273" s="236"/>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289"/>
    </row>
    <row r="274" spans="1:27" ht="19.5" customHeight="1" x14ac:dyDescent="0.15"/>
    <row r="275" spans="1:27" ht="19.5" customHeight="1" x14ac:dyDescent="0.15"/>
    <row r="276" spans="1:27" ht="19.5" customHeight="1" x14ac:dyDescent="0.15">
      <c r="A276" s="290"/>
      <c r="B276" s="77"/>
      <c r="C276" s="88" t="s">
        <v>247</v>
      </c>
      <c r="D276" s="89"/>
      <c r="E276" s="89"/>
      <c r="F276" s="89"/>
      <c r="G276" s="89"/>
      <c r="H276" s="89"/>
      <c r="I276" s="90"/>
      <c r="L276" s="123"/>
    </row>
    <row r="277" spans="1:27" ht="19.5" customHeight="1" x14ac:dyDescent="0.15">
      <c r="A277" s="77"/>
      <c r="B277" s="77"/>
      <c r="C277" s="91"/>
      <c r="D277" s="92"/>
      <c r="E277" s="92"/>
      <c r="F277" s="92"/>
      <c r="G277" s="92"/>
      <c r="H277" s="92"/>
      <c r="I277" s="101"/>
      <c r="J277" s="93"/>
      <c r="K277" s="93"/>
      <c r="L277" s="93"/>
      <c r="M277" s="93"/>
      <c r="N277" s="93"/>
      <c r="O277" s="93"/>
      <c r="P277" s="93"/>
      <c r="Q277" s="93"/>
      <c r="R277" s="93"/>
      <c r="S277" s="93"/>
      <c r="T277" s="93"/>
      <c r="U277" s="93"/>
      <c r="V277" s="93"/>
      <c r="W277" s="93"/>
      <c r="X277" s="93"/>
      <c r="Y277" s="93"/>
      <c r="Z277" s="94"/>
    </row>
    <row r="278" spans="1:27" ht="19.5" customHeight="1" x14ac:dyDescent="0.15">
      <c r="A278" s="77"/>
      <c r="B278" s="77"/>
      <c r="C278" s="91"/>
      <c r="D278" s="124" t="s">
        <v>189</v>
      </c>
      <c r="E278" s="124"/>
      <c r="F278" s="124"/>
      <c r="G278" s="124"/>
      <c r="H278" s="124"/>
      <c r="I278" s="124"/>
      <c r="J278" s="124"/>
      <c r="K278" s="124"/>
      <c r="L278" s="124"/>
      <c r="M278" s="124"/>
      <c r="N278" s="124"/>
      <c r="O278" s="124"/>
      <c r="P278" s="124"/>
      <c r="Q278" s="124"/>
      <c r="R278" s="124"/>
      <c r="S278" s="124"/>
      <c r="T278" s="124"/>
      <c r="U278" s="124"/>
      <c r="V278" s="124"/>
      <c r="W278" s="124"/>
      <c r="X278" s="102"/>
      <c r="Y278" s="101"/>
      <c r="Z278" s="100"/>
    </row>
    <row r="279" spans="1:27" ht="19.5" customHeight="1" x14ac:dyDescent="0.15">
      <c r="A279" s="77"/>
      <c r="B279" s="77"/>
      <c r="C279" s="95"/>
      <c r="D279" s="96">
        <v>1</v>
      </c>
      <c r="E279" s="72" t="s">
        <v>190</v>
      </c>
      <c r="N279" s="101"/>
      <c r="O279" s="101"/>
      <c r="P279" s="101"/>
      <c r="Q279" s="101"/>
      <c r="R279" s="101"/>
      <c r="S279" s="101"/>
      <c r="T279" s="101"/>
      <c r="U279" s="101"/>
      <c r="V279" s="101"/>
      <c r="W279" s="101"/>
      <c r="X279" s="101"/>
      <c r="Y279" s="101"/>
      <c r="Z279" s="100"/>
    </row>
    <row r="280" spans="1:27" ht="19.5" customHeight="1" x14ac:dyDescent="0.15">
      <c r="A280" s="77"/>
      <c r="B280" s="77"/>
      <c r="C280" s="95"/>
      <c r="D280" s="96"/>
      <c r="E280" s="29"/>
      <c r="F280" s="30"/>
      <c r="G280" s="30"/>
      <c r="H280" s="30"/>
      <c r="I280" s="30"/>
      <c r="J280" s="30"/>
      <c r="K280" s="30"/>
      <c r="L280" s="30"/>
      <c r="M280" s="30"/>
      <c r="N280" s="101"/>
      <c r="O280" s="101"/>
      <c r="P280" s="101"/>
      <c r="Q280" s="101"/>
      <c r="R280" s="101"/>
      <c r="S280" s="101"/>
      <c r="T280" s="101"/>
      <c r="U280" s="101"/>
      <c r="V280" s="101"/>
      <c r="W280" s="101"/>
      <c r="X280" s="101"/>
      <c r="Y280" s="101"/>
      <c r="Z280" s="100"/>
    </row>
    <row r="281" spans="1:27" ht="19.5" customHeight="1" x14ac:dyDescent="0.15">
      <c r="A281" s="77"/>
      <c r="B281" s="291"/>
      <c r="C281" s="101"/>
      <c r="D281" s="101"/>
      <c r="E281" s="103" t="s">
        <v>267</v>
      </c>
      <c r="F281" s="103"/>
      <c r="G281" s="103"/>
      <c r="H281" s="103"/>
      <c r="I281" s="103"/>
      <c r="J281" s="103"/>
      <c r="K281" s="103"/>
      <c r="L281" s="103"/>
      <c r="M281" s="103"/>
      <c r="N281" s="103"/>
      <c r="O281" s="103"/>
      <c r="P281" s="103"/>
      <c r="Q281" s="103"/>
      <c r="R281" s="103"/>
      <c r="S281" s="103"/>
      <c r="T281" s="103"/>
      <c r="U281" s="103"/>
      <c r="V281" s="103"/>
      <c r="W281" s="103"/>
      <c r="X281" s="103"/>
      <c r="Y281" s="103"/>
      <c r="Z281" s="100"/>
    </row>
    <row r="282" spans="1:27" s="296" customFormat="1" ht="19.5" customHeight="1" x14ac:dyDescent="0.15">
      <c r="A282" s="292"/>
      <c r="B282" s="293"/>
      <c r="C282" s="294"/>
      <c r="D282" s="294"/>
      <c r="E282" s="294"/>
      <c r="F282" s="294"/>
      <c r="G282" s="294"/>
      <c r="H282" s="294"/>
      <c r="I282" s="294"/>
      <c r="J282" s="295"/>
      <c r="K282" s="295"/>
      <c r="L282" s="295"/>
      <c r="M282" s="295"/>
      <c r="N282" s="295"/>
      <c r="O282" s="295"/>
      <c r="P282" s="295"/>
      <c r="Q282" s="295"/>
      <c r="R282" s="295"/>
      <c r="S282" s="295"/>
      <c r="T282" s="295"/>
      <c r="U282" s="295"/>
      <c r="V282" s="295"/>
      <c r="W282" s="295"/>
      <c r="X282" s="295"/>
      <c r="Y282" s="295"/>
      <c r="AA282" s="297"/>
    </row>
    <row r="283" spans="1:27" x14ac:dyDescent="0.15">
      <c r="Z283" s="216"/>
    </row>
  </sheetData>
  <sheetProtection algorithmName="SHA-512" hashValue="UcFHX/NAHH+h7gAFe2cRzeudQkT4a19SoIleolZ1Ra37R3uuugpZrpVrXsNgzI2KoWgfCZ967fz+MGuL08H+4Q==" saltValue="xii+4NlqkW/cHNVlsNaSdA==" spinCount="100000" sheet="1" objects="1" scenarios="1"/>
  <dataConsolidate/>
  <mergeCells count="310">
    <mergeCell ref="E190:L190"/>
    <mergeCell ref="M189:T189"/>
    <mergeCell ref="M190:T190"/>
    <mergeCell ref="U188:Y188"/>
    <mergeCell ref="U189:Y189"/>
    <mergeCell ref="U190:Y190"/>
    <mergeCell ref="F215:J215"/>
    <mergeCell ref="K215:L215"/>
    <mergeCell ref="M215:N215"/>
    <mergeCell ref="U195:Y195"/>
    <mergeCell ref="U196:Y196"/>
    <mergeCell ref="F214:J214"/>
    <mergeCell ref="K214:L214"/>
    <mergeCell ref="M214:N214"/>
    <mergeCell ref="O214:P214"/>
    <mergeCell ref="Q214:R214"/>
    <mergeCell ref="S212:S213"/>
    <mergeCell ref="T212:Y212"/>
    <mergeCell ref="J86:Y86"/>
    <mergeCell ref="T249:U249"/>
    <mergeCell ref="V249:Y250"/>
    <mergeCell ref="E245:Y245"/>
    <mergeCell ref="T246:U246"/>
    <mergeCell ref="V246:Y247"/>
    <mergeCell ref="T247:U247"/>
    <mergeCell ref="K250:M250"/>
    <mergeCell ref="T250:U250"/>
    <mergeCell ref="K246:M246"/>
    <mergeCell ref="K247:M247"/>
    <mergeCell ref="N246:P246"/>
    <mergeCell ref="N247:P247"/>
    <mergeCell ref="Q246:S246"/>
    <mergeCell ref="Q247:S247"/>
    <mergeCell ref="D111:Y111"/>
    <mergeCell ref="J205:Y205"/>
    <mergeCell ref="I208:M208"/>
    <mergeCell ref="I176:M176"/>
    <mergeCell ref="I180:M180"/>
    <mergeCell ref="E188:L188"/>
    <mergeCell ref="F216:J216"/>
    <mergeCell ref="M188:T188"/>
    <mergeCell ref="M194:T194"/>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12:Y112"/>
    <mergeCell ref="I20:M20"/>
    <mergeCell ref="I32:Y32"/>
    <mergeCell ref="I34:M34"/>
    <mergeCell ref="I36:M36"/>
    <mergeCell ref="I69:M69"/>
    <mergeCell ref="I118:M118"/>
    <mergeCell ref="I161:M161"/>
    <mergeCell ref="E15:H15"/>
    <mergeCell ref="C13:H13"/>
    <mergeCell ref="I71:Y71"/>
    <mergeCell ref="I63:M63"/>
    <mergeCell ref="I204:M204"/>
    <mergeCell ref="C201:H201"/>
    <mergeCell ref="I163:Y163"/>
    <mergeCell ref="O180:Q180"/>
    <mergeCell ref="I26:Y26"/>
    <mergeCell ref="C60:H60"/>
    <mergeCell ref="I73:Y73"/>
    <mergeCell ref="C109:H109"/>
    <mergeCell ref="I79:Y79"/>
    <mergeCell ref="I81:Y81"/>
    <mergeCell ref="I83:M83"/>
    <mergeCell ref="I85:M85"/>
    <mergeCell ref="I114:Y114"/>
    <mergeCell ref="I116:Y116"/>
    <mergeCell ref="C150:H150"/>
    <mergeCell ref="E195:L195"/>
    <mergeCell ref="E196:L196"/>
    <mergeCell ref="M195:T195"/>
    <mergeCell ref="M196:T196"/>
    <mergeCell ref="J37:Y37"/>
    <mergeCell ref="C276:I276"/>
    <mergeCell ref="E280:M280"/>
    <mergeCell ref="J282:Y282"/>
    <mergeCell ref="Q215:R215"/>
    <mergeCell ref="O215:P215"/>
    <mergeCell ref="I122:M122"/>
    <mergeCell ref="I124:M124"/>
    <mergeCell ref="I120:Y120"/>
    <mergeCell ref="I153:M153"/>
    <mergeCell ref="I155:Y155"/>
    <mergeCell ref="I157:Y157"/>
    <mergeCell ref="I165:M165"/>
    <mergeCell ref="I167:M167"/>
    <mergeCell ref="C174:H174"/>
    <mergeCell ref="I178:M178"/>
    <mergeCell ref="E211:Y211"/>
    <mergeCell ref="I182:M182"/>
    <mergeCell ref="K249:M249"/>
    <mergeCell ref="E187:Y187"/>
    <mergeCell ref="I206:M206"/>
    <mergeCell ref="E193:Y193"/>
    <mergeCell ref="E258:Y258"/>
    <mergeCell ref="E194:L194"/>
    <mergeCell ref="E189:L189"/>
    <mergeCell ref="K216:L216"/>
    <mergeCell ref="M216:N216"/>
    <mergeCell ref="O216:P216"/>
    <mergeCell ref="Q216:R216"/>
    <mergeCell ref="F217:J217"/>
    <mergeCell ref="K217:L217"/>
    <mergeCell ref="M217:N217"/>
    <mergeCell ref="O217:P217"/>
    <mergeCell ref="Q217:R217"/>
    <mergeCell ref="F218:J218"/>
    <mergeCell ref="K218:L218"/>
    <mergeCell ref="M218:N218"/>
    <mergeCell ref="O218:P218"/>
    <mergeCell ref="Q218:R218"/>
    <mergeCell ref="F219:J219"/>
    <mergeCell ref="K219:L219"/>
    <mergeCell ref="M219:N219"/>
    <mergeCell ref="O219:P219"/>
    <mergeCell ref="Q219:R219"/>
    <mergeCell ref="F220:J220"/>
    <mergeCell ref="K220:L220"/>
    <mergeCell ref="M220:N220"/>
    <mergeCell ref="O220:P220"/>
    <mergeCell ref="Q220:R220"/>
    <mergeCell ref="F221:J221"/>
    <mergeCell ref="K221:L221"/>
    <mergeCell ref="M221:N221"/>
    <mergeCell ref="O221:P221"/>
    <mergeCell ref="Q221:R221"/>
    <mergeCell ref="F222:J222"/>
    <mergeCell ref="K222:L222"/>
    <mergeCell ref="M222:N222"/>
    <mergeCell ref="O222:P222"/>
    <mergeCell ref="Q222:R222"/>
    <mergeCell ref="F223:J223"/>
    <mergeCell ref="K223:L223"/>
    <mergeCell ref="M223:N223"/>
    <mergeCell ref="O223:P223"/>
    <mergeCell ref="Q223:R223"/>
    <mergeCell ref="F224:J224"/>
    <mergeCell ref="K224:L224"/>
    <mergeCell ref="M224:N224"/>
    <mergeCell ref="O224:P224"/>
    <mergeCell ref="Q224:R224"/>
    <mergeCell ref="F225:J225"/>
    <mergeCell ref="K225:L225"/>
    <mergeCell ref="M225:N225"/>
    <mergeCell ref="O225:P225"/>
    <mergeCell ref="Q225:R225"/>
    <mergeCell ref="F226:J226"/>
    <mergeCell ref="K226:L226"/>
    <mergeCell ref="M226:N226"/>
    <mergeCell ref="O226:P226"/>
    <mergeCell ref="Q226:R226"/>
    <mergeCell ref="F227:J227"/>
    <mergeCell ref="K227:L227"/>
    <mergeCell ref="M227:N227"/>
    <mergeCell ref="O227:P227"/>
    <mergeCell ref="Q227:R227"/>
    <mergeCell ref="F228:J228"/>
    <mergeCell ref="K228:L228"/>
    <mergeCell ref="M228:N228"/>
    <mergeCell ref="O228:P228"/>
    <mergeCell ref="Q228:R228"/>
    <mergeCell ref="F229:J229"/>
    <mergeCell ref="K229:L229"/>
    <mergeCell ref="M229:N229"/>
    <mergeCell ref="O229:P229"/>
    <mergeCell ref="Q229:R229"/>
    <mergeCell ref="F230:J230"/>
    <mergeCell ref="K230:L230"/>
    <mergeCell ref="M230:N230"/>
    <mergeCell ref="O230:P230"/>
    <mergeCell ref="Q230:R230"/>
    <mergeCell ref="F231:J231"/>
    <mergeCell ref="K231:L231"/>
    <mergeCell ref="M231:N231"/>
    <mergeCell ref="O231:P231"/>
    <mergeCell ref="Q231:R231"/>
    <mergeCell ref="F232:J232"/>
    <mergeCell ref="K232:L232"/>
    <mergeCell ref="M232:N232"/>
    <mergeCell ref="O232:P232"/>
    <mergeCell ref="Q232:R232"/>
    <mergeCell ref="F233:J233"/>
    <mergeCell ref="K233:L233"/>
    <mergeCell ref="M233:N233"/>
    <mergeCell ref="O233:P233"/>
    <mergeCell ref="Q233:R233"/>
    <mergeCell ref="Q236:R236"/>
    <mergeCell ref="F237:J237"/>
    <mergeCell ref="K237:L237"/>
    <mergeCell ref="M237:N237"/>
    <mergeCell ref="O237:P237"/>
    <mergeCell ref="Q237:R237"/>
    <mergeCell ref="F234:J234"/>
    <mergeCell ref="K234:L234"/>
    <mergeCell ref="M234:N234"/>
    <mergeCell ref="O234:P234"/>
    <mergeCell ref="Q234:R234"/>
    <mergeCell ref="F235:J235"/>
    <mergeCell ref="K235:L235"/>
    <mergeCell ref="M235:N235"/>
    <mergeCell ref="O235:P235"/>
    <mergeCell ref="Q235:R235"/>
    <mergeCell ref="F246:J247"/>
    <mergeCell ref="E246:E247"/>
    <mergeCell ref="F249:J250"/>
    <mergeCell ref="F238:J238"/>
    <mergeCell ref="K238:L238"/>
    <mergeCell ref="M238:N238"/>
    <mergeCell ref="O238:P238"/>
    <mergeCell ref="Q238:R238"/>
    <mergeCell ref="F239:J239"/>
    <mergeCell ref="K239:L239"/>
    <mergeCell ref="M239:N239"/>
    <mergeCell ref="O239:P239"/>
    <mergeCell ref="Q239:R239"/>
    <mergeCell ref="E212:J213"/>
    <mergeCell ref="K212:L213"/>
    <mergeCell ref="M212:N213"/>
    <mergeCell ref="O212:P213"/>
    <mergeCell ref="Q212:R213"/>
    <mergeCell ref="F242:J242"/>
    <mergeCell ref="K242:L242"/>
    <mergeCell ref="M242:N242"/>
    <mergeCell ref="O242:P242"/>
    <mergeCell ref="Q242:R242"/>
    <mergeCell ref="F240:J240"/>
    <mergeCell ref="K240:L240"/>
    <mergeCell ref="M240:N240"/>
    <mergeCell ref="O240:P240"/>
    <mergeCell ref="Q240:R240"/>
    <mergeCell ref="F241:J241"/>
    <mergeCell ref="K241:L241"/>
    <mergeCell ref="M241:N241"/>
    <mergeCell ref="O241:P241"/>
    <mergeCell ref="Q241:R241"/>
    <mergeCell ref="F236:J236"/>
    <mergeCell ref="K236:L236"/>
    <mergeCell ref="M236:N236"/>
    <mergeCell ref="O236:P236"/>
    <mergeCell ref="F271:J271"/>
    <mergeCell ref="K271:R271"/>
    <mergeCell ref="S271:W271"/>
    <mergeCell ref="X271:Y271"/>
    <mergeCell ref="S266:W266"/>
    <mergeCell ref="X266:Y266"/>
    <mergeCell ref="F267:J267"/>
    <mergeCell ref="K267:R267"/>
    <mergeCell ref="X267:Y267"/>
    <mergeCell ref="F268:J268"/>
    <mergeCell ref="K268:R268"/>
    <mergeCell ref="S268:W268"/>
    <mergeCell ref="X268:Y268"/>
    <mergeCell ref="K266:R266"/>
    <mergeCell ref="F269:J269"/>
    <mergeCell ref="K269:R269"/>
    <mergeCell ref="S269:W269"/>
    <mergeCell ref="X269:Y269"/>
    <mergeCell ref="F270:J270"/>
    <mergeCell ref="K270:R270"/>
    <mergeCell ref="S270:W270"/>
    <mergeCell ref="X270:Y270"/>
    <mergeCell ref="S265:W265"/>
    <mergeCell ref="S267:W267"/>
    <mergeCell ref="E249:E250"/>
    <mergeCell ref="X259:Y259"/>
    <mergeCell ref="F260:J260"/>
    <mergeCell ref="K260:R260"/>
    <mergeCell ref="X260:Y260"/>
    <mergeCell ref="F261:J261"/>
    <mergeCell ref="K261:R261"/>
    <mergeCell ref="X261:Y261"/>
    <mergeCell ref="F262:J262"/>
    <mergeCell ref="K262:R262"/>
    <mergeCell ref="S262:W262"/>
    <mergeCell ref="X262:Y262"/>
    <mergeCell ref="F263:J263"/>
    <mergeCell ref="K263:R263"/>
    <mergeCell ref="S263:W263"/>
    <mergeCell ref="X263:Y263"/>
    <mergeCell ref="F265:J265"/>
    <mergeCell ref="K265:R265"/>
    <mergeCell ref="X265:Y265"/>
    <mergeCell ref="F266:J266"/>
    <mergeCell ref="C254:H254"/>
    <mergeCell ref="F264:J264"/>
    <mergeCell ref="K264:R264"/>
    <mergeCell ref="S264:W264"/>
    <mergeCell ref="X264:Y264"/>
    <mergeCell ref="S259:W259"/>
    <mergeCell ref="K259:R259"/>
    <mergeCell ref="E259:J259"/>
    <mergeCell ref="S260:W260"/>
    <mergeCell ref="S261:W261"/>
  </mergeCells>
  <phoneticPr fontId="4"/>
  <conditionalFormatting sqref="I20:M20">
    <cfRule type="expression" dxfId="130" priority="131" stopIfTrue="1">
      <formula>$A20&lt;&gt;0</formula>
    </cfRule>
  </conditionalFormatting>
  <conditionalFormatting sqref="I22:Y22">
    <cfRule type="expression" dxfId="129" priority="130" stopIfTrue="1">
      <formula>$A22&lt;&gt;0</formula>
    </cfRule>
  </conditionalFormatting>
  <conditionalFormatting sqref="I24:Y24">
    <cfRule type="expression" dxfId="128" priority="129" stopIfTrue="1">
      <formula>$A24&lt;&gt;0</formula>
    </cfRule>
  </conditionalFormatting>
  <conditionalFormatting sqref="I26:Y26">
    <cfRule type="expression" dxfId="127" priority="128" stopIfTrue="1">
      <formula>$A26&lt;&gt;0</formula>
    </cfRule>
  </conditionalFormatting>
  <conditionalFormatting sqref="I28:Y28">
    <cfRule type="expression" dxfId="126" priority="127" stopIfTrue="1">
      <formula>$A28&lt;&gt;0</formula>
    </cfRule>
  </conditionalFormatting>
  <conditionalFormatting sqref="I30:Y30">
    <cfRule type="expression" dxfId="125" priority="126" stopIfTrue="1">
      <formula>$A30&lt;&gt;0</formula>
    </cfRule>
  </conditionalFormatting>
  <conditionalFormatting sqref="I32:Y32">
    <cfRule type="expression" dxfId="124" priority="125" stopIfTrue="1">
      <formula>$A32&lt;&gt;0</formula>
    </cfRule>
  </conditionalFormatting>
  <conditionalFormatting sqref="I34:M34">
    <cfRule type="expression" dxfId="123" priority="124" stopIfTrue="1">
      <formula>$A34&lt;&gt;0</formula>
    </cfRule>
  </conditionalFormatting>
  <conditionalFormatting sqref="I36:M36">
    <cfRule type="expression" dxfId="122" priority="123" stopIfTrue="1">
      <formula>$A36&lt;&gt;0</formula>
    </cfRule>
  </conditionalFormatting>
  <conditionalFormatting sqref="I38:Y38">
    <cfRule type="expression" dxfId="121" priority="122" stopIfTrue="1">
      <formula>$A38&lt;&gt;0</formula>
    </cfRule>
  </conditionalFormatting>
  <conditionalFormatting sqref="I40:M40">
    <cfRule type="expression" dxfId="120" priority="121" stopIfTrue="1">
      <formula>$A40&lt;&gt;0</formula>
    </cfRule>
  </conditionalFormatting>
  <conditionalFormatting sqref="I63:M63">
    <cfRule type="expression" dxfId="119" priority="120" stopIfTrue="1">
      <formula>$A63&lt;&gt;0</formula>
    </cfRule>
  </conditionalFormatting>
  <conditionalFormatting sqref="I69:M69">
    <cfRule type="expression" dxfId="118" priority="119" stopIfTrue="1">
      <formula>$A69&lt;&gt;0</formula>
    </cfRule>
  </conditionalFormatting>
  <conditionalFormatting sqref="I71:Y71">
    <cfRule type="expression" dxfId="117" priority="118" stopIfTrue="1">
      <formula>$A71&lt;&gt;0</formula>
    </cfRule>
  </conditionalFormatting>
  <conditionalFormatting sqref="I73:Y73">
    <cfRule type="expression" dxfId="116" priority="117" stopIfTrue="1">
      <formula>$A73&lt;&gt;0</formula>
    </cfRule>
  </conditionalFormatting>
  <conditionalFormatting sqref="I75:Y75">
    <cfRule type="expression" dxfId="115" priority="116" stopIfTrue="1">
      <formula>$A75&lt;&gt;0</formula>
    </cfRule>
  </conditionalFormatting>
  <conditionalFormatting sqref="I77:Y77">
    <cfRule type="expression" dxfId="114" priority="115" stopIfTrue="1">
      <formula>$A77&lt;&gt;0</formula>
    </cfRule>
  </conditionalFormatting>
  <conditionalFormatting sqref="I79:Y79">
    <cfRule type="expression" dxfId="113" priority="114" stopIfTrue="1">
      <formula>$A79&lt;&gt;0</formula>
    </cfRule>
  </conditionalFormatting>
  <conditionalFormatting sqref="I81:Y81">
    <cfRule type="expression" dxfId="112" priority="113" stopIfTrue="1">
      <formula>$A81&lt;&gt;0</formula>
    </cfRule>
  </conditionalFormatting>
  <conditionalFormatting sqref="I83:M83">
    <cfRule type="expression" dxfId="111" priority="112" stopIfTrue="1">
      <formula>$A83&lt;&gt;0</formula>
    </cfRule>
  </conditionalFormatting>
  <conditionalFormatting sqref="P83">
    <cfRule type="expression" dxfId="110" priority="111" stopIfTrue="1">
      <formula>$A84&lt;&gt;0</formula>
    </cfRule>
  </conditionalFormatting>
  <conditionalFormatting sqref="I85:M85">
    <cfRule type="expression" dxfId="109" priority="110" stopIfTrue="1">
      <formula>$A85&lt;&gt;0</formula>
    </cfRule>
  </conditionalFormatting>
  <conditionalFormatting sqref="I87:Y87">
    <cfRule type="expression" dxfId="108" priority="109" stopIfTrue="1">
      <formula>$A87&lt;&gt;0</formula>
    </cfRule>
  </conditionalFormatting>
  <conditionalFormatting sqref="I114:Y114">
    <cfRule type="expression" dxfId="107" priority="108" stopIfTrue="1">
      <formula>$A114&lt;&gt;0</formula>
    </cfRule>
  </conditionalFormatting>
  <conditionalFormatting sqref="I116:Y116">
    <cfRule type="expression" dxfId="106" priority="107" stopIfTrue="1">
      <formula>$A116&lt;&gt;0</formula>
    </cfRule>
  </conditionalFormatting>
  <conditionalFormatting sqref="I120:Y120">
    <cfRule type="expression" dxfId="105" priority="106" stopIfTrue="1">
      <formula>$A120&lt;&gt;0</formula>
    </cfRule>
  </conditionalFormatting>
  <conditionalFormatting sqref="I122:M122">
    <cfRule type="expression" dxfId="104" priority="105" stopIfTrue="1">
      <formula>$A122&lt;&gt;0</formula>
    </cfRule>
  </conditionalFormatting>
  <conditionalFormatting sqref="I124:M124">
    <cfRule type="expression" dxfId="103" priority="104" stopIfTrue="1">
      <formula>$A124&lt;&gt;0</formula>
    </cfRule>
  </conditionalFormatting>
  <conditionalFormatting sqref="I126:Y126">
    <cfRule type="expression" dxfId="102" priority="103" stopIfTrue="1">
      <formula>$A126&lt;&gt;0</formula>
    </cfRule>
  </conditionalFormatting>
  <conditionalFormatting sqref="I153:M153">
    <cfRule type="expression" dxfId="101" priority="102" stopIfTrue="1">
      <formula>$A153&lt;&gt;0</formula>
    </cfRule>
  </conditionalFormatting>
  <conditionalFormatting sqref="I155:Y155">
    <cfRule type="expression" dxfId="100" priority="101" stopIfTrue="1">
      <formula>$A155&lt;&gt;0</formula>
    </cfRule>
  </conditionalFormatting>
  <conditionalFormatting sqref="I157:Y157">
    <cfRule type="expression" dxfId="99" priority="100" stopIfTrue="1">
      <formula>$A157&lt;&gt;0</formula>
    </cfRule>
  </conditionalFormatting>
  <conditionalFormatting sqref="I159:M159">
    <cfRule type="expression" dxfId="98" priority="99" stopIfTrue="1">
      <formula>$A159&lt;&gt;0</formula>
    </cfRule>
  </conditionalFormatting>
  <conditionalFormatting sqref="I161:M161">
    <cfRule type="expression" dxfId="97" priority="98" stopIfTrue="1">
      <formula>$A161&lt;&gt;0</formula>
    </cfRule>
  </conditionalFormatting>
  <conditionalFormatting sqref="I163:Y163">
    <cfRule type="expression" dxfId="96" priority="97" stopIfTrue="1">
      <formula>$A163&lt;&gt;0</formula>
    </cfRule>
  </conditionalFormatting>
  <conditionalFormatting sqref="I165:M165">
    <cfRule type="expression" dxfId="95" priority="96" stopIfTrue="1">
      <formula>$A165&lt;&gt;0</formula>
    </cfRule>
  </conditionalFormatting>
  <conditionalFormatting sqref="I167:M167">
    <cfRule type="expression" dxfId="94" priority="95" stopIfTrue="1">
      <formula>$A167&lt;&gt;0</formula>
    </cfRule>
  </conditionalFormatting>
  <conditionalFormatting sqref="I169:Y169">
    <cfRule type="expression" dxfId="93" priority="94" stopIfTrue="1">
      <formula>$A169&lt;&gt;0</formula>
    </cfRule>
  </conditionalFormatting>
  <conditionalFormatting sqref="I176:M176">
    <cfRule type="expression" dxfId="92" priority="93" stopIfTrue="1">
      <formula>$A176&lt;&gt;0</formula>
    </cfRule>
  </conditionalFormatting>
  <conditionalFormatting sqref="I178:M178">
    <cfRule type="expression" dxfId="91" priority="92" stopIfTrue="1">
      <formula>$A178&lt;&gt;0</formula>
    </cfRule>
  </conditionalFormatting>
  <conditionalFormatting sqref="I204:M204">
    <cfRule type="expression" dxfId="90" priority="91" stopIfTrue="1">
      <formula>TRIM($I204)=""</formula>
    </cfRule>
  </conditionalFormatting>
  <conditionalFormatting sqref="P204">
    <cfRule type="expression" dxfId="89" priority="90" stopIfTrue="1">
      <formula>OR(NOT(ISNUMBER(VALUE($P204))), TRIM($P204)="", LEN($P204)&lt;&gt;6)</formula>
    </cfRule>
  </conditionalFormatting>
  <conditionalFormatting sqref="I206:M206">
    <cfRule type="expression" dxfId="88" priority="89" stopIfTrue="1">
      <formula>$A206&lt;&gt;0</formula>
    </cfRule>
  </conditionalFormatting>
  <conditionalFormatting sqref="I208:M208">
    <cfRule type="expression" dxfId="87" priority="88" stopIfTrue="1">
      <formula>$A208&lt;&gt;0</formula>
    </cfRule>
  </conditionalFormatting>
  <conditionalFormatting sqref="K214:L214">
    <cfRule type="expression" dxfId="86" priority="87" stopIfTrue="1">
      <formula>希望&lt;&gt;0</formula>
    </cfRule>
  </conditionalFormatting>
  <conditionalFormatting sqref="M214:N214">
    <cfRule type="expression" dxfId="85" priority="86" stopIfTrue="1">
      <formula>AND($A214&lt;&gt;0, TRIM($M214)="")</formula>
    </cfRule>
  </conditionalFormatting>
  <conditionalFormatting sqref="Q214:R214">
    <cfRule type="expression" dxfId="84" priority="85" stopIfTrue="1">
      <formula>AND($A214&lt;&gt;0, TRIM($Q214)="")</formula>
    </cfRule>
  </conditionalFormatting>
  <conditionalFormatting sqref="K215:L215">
    <cfRule type="expression" dxfId="83" priority="84" stopIfTrue="1">
      <formula>希望&lt;&gt;0</formula>
    </cfRule>
  </conditionalFormatting>
  <conditionalFormatting sqref="M215:N215">
    <cfRule type="expression" dxfId="82" priority="83" stopIfTrue="1">
      <formula>AND($A215&lt;&gt;0, TRIM($M215)="")</formula>
    </cfRule>
  </conditionalFormatting>
  <conditionalFormatting sqref="Q215:R215">
    <cfRule type="expression" dxfId="81" priority="82" stopIfTrue="1">
      <formula>AND($A215&lt;&gt;0, TRIM($Q215)="")</formula>
    </cfRule>
  </conditionalFormatting>
  <conditionalFormatting sqref="K216:L216">
    <cfRule type="expression" dxfId="80" priority="81" stopIfTrue="1">
      <formula>希望&lt;&gt;0</formula>
    </cfRule>
  </conditionalFormatting>
  <conditionalFormatting sqref="M216:N216">
    <cfRule type="expression" dxfId="79" priority="80" stopIfTrue="1">
      <formula>AND($A216&lt;&gt;0, TRIM($M216)="")</formula>
    </cfRule>
  </conditionalFormatting>
  <conditionalFormatting sqref="Q216:R216">
    <cfRule type="expression" dxfId="78" priority="79" stopIfTrue="1">
      <formula>AND($A216&lt;&gt;0, TRIM($Q216)="")</formula>
    </cfRule>
  </conditionalFormatting>
  <conditionalFormatting sqref="K217:L217">
    <cfRule type="expression" dxfId="77" priority="78" stopIfTrue="1">
      <formula>希望&lt;&gt;0</formula>
    </cfRule>
  </conditionalFormatting>
  <conditionalFormatting sqref="M217:N217">
    <cfRule type="expression" dxfId="76" priority="77" stopIfTrue="1">
      <formula>AND($A217&lt;&gt;0, TRIM($M217)="")</formula>
    </cfRule>
  </conditionalFormatting>
  <conditionalFormatting sqref="Q217:R217">
    <cfRule type="expression" dxfId="75" priority="76" stopIfTrue="1">
      <formula>AND($A217&lt;&gt;0, TRIM($Q217)="")</formula>
    </cfRule>
  </conditionalFormatting>
  <conditionalFormatting sqref="K218:L218">
    <cfRule type="expression" dxfId="74" priority="75" stopIfTrue="1">
      <formula>希望&lt;&gt;0</formula>
    </cfRule>
  </conditionalFormatting>
  <conditionalFormatting sqref="M218:N218">
    <cfRule type="expression" dxfId="73" priority="74" stopIfTrue="1">
      <formula>AND($A218&lt;&gt;0, TRIM($M218)="")</formula>
    </cfRule>
  </conditionalFormatting>
  <conditionalFormatting sqref="Q218:R218">
    <cfRule type="expression" dxfId="72" priority="73" stopIfTrue="1">
      <formula>AND($A218&lt;&gt;0, TRIM($Q218)="")</formula>
    </cfRule>
  </conditionalFormatting>
  <conditionalFormatting sqref="K219:L219">
    <cfRule type="expression" dxfId="71" priority="72" stopIfTrue="1">
      <formula>希望&lt;&gt;0</formula>
    </cfRule>
  </conditionalFormatting>
  <conditionalFormatting sqref="M219:N219">
    <cfRule type="expression" dxfId="70" priority="71" stopIfTrue="1">
      <formula>AND($A219&lt;&gt;0, TRIM($M219)="")</formula>
    </cfRule>
  </conditionalFormatting>
  <conditionalFormatting sqref="Q219:R219">
    <cfRule type="expression" dxfId="69" priority="70" stopIfTrue="1">
      <formula>AND($A219&lt;&gt;0, TRIM($Q219)="")</formula>
    </cfRule>
  </conditionalFormatting>
  <conditionalFormatting sqref="K220:L220">
    <cfRule type="expression" dxfId="68" priority="69" stopIfTrue="1">
      <formula>希望&lt;&gt;0</formula>
    </cfRule>
  </conditionalFormatting>
  <conditionalFormatting sqref="M220:N220">
    <cfRule type="expression" dxfId="67" priority="68" stopIfTrue="1">
      <formula>AND($A220&lt;&gt;0, TRIM($M220)="")</formula>
    </cfRule>
  </conditionalFormatting>
  <conditionalFormatting sqref="Q220:R220">
    <cfRule type="expression" dxfId="66" priority="67" stopIfTrue="1">
      <formula>AND($A220&lt;&gt;0, TRIM($Q220)="")</formula>
    </cfRule>
  </conditionalFormatting>
  <conditionalFormatting sqref="K221:L221">
    <cfRule type="expression" dxfId="65" priority="66" stopIfTrue="1">
      <formula>希望&lt;&gt;0</formula>
    </cfRule>
  </conditionalFormatting>
  <conditionalFormatting sqref="M221:N221">
    <cfRule type="expression" dxfId="64" priority="65" stopIfTrue="1">
      <formula>AND($A221&lt;&gt;0, TRIM($M221)="")</formula>
    </cfRule>
  </conditionalFormatting>
  <conditionalFormatting sqref="Q221:R221">
    <cfRule type="expression" dxfId="63" priority="64" stopIfTrue="1">
      <formula>AND($A221&lt;&gt;0, TRIM($Q221)="")</formula>
    </cfRule>
  </conditionalFormatting>
  <conditionalFormatting sqref="K222:L222">
    <cfRule type="expression" dxfId="62" priority="63" stopIfTrue="1">
      <formula>希望&lt;&gt;0</formula>
    </cfRule>
  </conditionalFormatting>
  <conditionalFormatting sqref="M222:N222">
    <cfRule type="expression" dxfId="61" priority="62" stopIfTrue="1">
      <formula>AND($A222&lt;&gt;0, TRIM($M222)="")</formula>
    </cfRule>
  </conditionalFormatting>
  <conditionalFormatting sqref="Q222:R222">
    <cfRule type="expression" dxfId="60" priority="61" stopIfTrue="1">
      <formula>AND($A222&lt;&gt;0, TRIM($Q222)="")</formula>
    </cfRule>
  </conditionalFormatting>
  <conditionalFormatting sqref="K223:L223">
    <cfRule type="expression" dxfId="59" priority="60" stopIfTrue="1">
      <formula>希望&lt;&gt;0</formula>
    </cfRule>
  </conditionalFormatting>
  <conditionalFormatting sqref="M223:N223">
    <cfRule type="expression" dxfId="58" priority="59" stopIfTrue="1">
      <formula>AND($A223&lt;&gt;0, TRIM($M223)="")</formula>
    </cfRule>
  </conditionalFormatting>
  <conditionalFormatting sqref="Q223:R223">
    <cfRule type="expression" dxfId="57" priority="58" stopIfTrue="1">
      <formula>AND($A223&lt;&gt;0, TRIM($Q223)="")</formula>
    </cfRule>
  </conditionalFormatting>
  <conditionalFormatting sqref="K224:L224">
    <cfRule type="expression" dxfId="56" priority="57" stopIfTrue="1">
      <formula>希望&lt;&gt;0</formula>
    </cfRule>
  </conditionalFormatting>
  <conditionalFormatting sqref="M224:N224">
    <cfRule type="expression" dxfId="55" priority="56" stopIfTrue="1">
      <formula>AND($A224&lt;&gt;0, TRIM($M224)="")</formula>
    </cfRule>
  </conditionalFormatting>
  <conditionalFormatting sqref="Q224:R224">
    <cfRule type="expression" dxfId="54" priority="55" stopIfTrue="1">
      <formula>AND($A224&lt;&gt;0, TRIM($Q224)="")</formula>
    </cfRule>
  </conditionalFormatting>
  <conditionalFormatting sqref="K225:L225">
    <cfRule type="expression" dxfId="53" priority="54" stopIfTrue="1">
      <formula>希望&lt;&gt;0</formula>
    </cfRule>
  </conditionalFormatting>
  <conditionalFormatting sqref="M225:N225">
    <cfRule type="expression" dxfId="52" priority="53" stopIfTrue="1">
      <formula>AND($A225&lt;&gt;0, TRIM($M225)="")</formula>
    </cfRule>
  </conditionalFormatting>
  <conditionalFormatting sqref="Q225:R225">
    <cfRule type="expression" dxfId="51" priority="52" stopIfTrue="1">
      <formula>AND($A225&lt;&gt;0, TRIM($Q225)="")</formula>
    </cfRule>
  </conditionalFormatting>
  <conditionalFormatting sqref="K226:L226">
    <cfRule type="expression" dxfId="50" priority="51" stopIfTrue="1">
      <formula>希望&lt;&gt;0</formula>
    </cfRule>
  </conditionalFormatting>
  <conditionalFormatting sqref="M226:N226">
    <cfRule type="expression" dxfId="49" priority="50" stopIfTrue="1">
      <formula>AND($A226&lt;&gt;0, TRIM($M226)="")</formula>
    </cfRule>
  </conditionalFormatting>
  <conditionalFormatting sqref="Q226:R226">
    <cfRule type="expression" dxfId="48" priority="49" stopIfTrue="1">
      <formula>AND($A226&lt;&gt;0, TRIM($Q226)="")</formula>
    </cfRule>
  </conditionalFormatting>
  <conditionalFormatting sqref="K227:L227">
    <cfRule type="expression" dxfId="47" priority="48" stopIfTrue="1">
      <formula>希望&lt;&gt;0</formula>
    </cfRule>
  </conditionalFormatting>
  <conditionalFormatting sqref="M227:N227">
    <cfRule type="expression" dxfId="46" priority="47" stopIfTrue="1">
      <formula>AND($A227&lt;&gt;0, TRIM($M227)="")</formula>
    </cfRule>
  </conditionalFormatting>
  <conditionalFormatting sqref="Q227:R227">
    <cfRule type="expression" dxfId="45" priority="46" stopIfTrue="1">
      <formula>AND($A227&lt;&gt;0, TRIM($Q227)="")</formula>
    </cfRule>
  </conditionalFormatting>
  <conditionalFormatting sqref="K228:L228">
    <cfRule type="expression" dxfId="44" priority="45" stopIfTrue="1">
      <formula>希望&lt;&gt;0</formula>
    </cfRule>
  </conditionalFormatting>
  <conditionalFormatting sqref="M228:N228">
    <cfRule type="expression" dxfId="43" priority="44" stopIfTrue="1">
      <formula>AND($A228&lt;&gt;0, TRIM($M228)="")</formula>
    </cfRule>
  </conditionalFormatting>
  <conditionalFormatting sqref="Q228:R228">
    <cfRule type="expression" dxfId="42" priority="43" stopIfTrue="1">
      <formula>AND($A228&lt;&gt;0, TRIM($Q228)="")</formula>
    </cfRule>
  </conditionalFormatting>
  <conditionalFormatting sqref="K229:L229">
    <cfRule type="expression" dxfId="41" priority="42" stopIfTrue="1">
      <formula>希望&lt;&gt;0</formula>
    </cfRule>
  </conditionalFormatting>
  <conditionalFormatting sqref="M229:N229">
    <cfRule type="expression" dxfId="40" priority="41" stopIfTrue="1">
      <formula>AND($A229&lt;&gt;0, TRIM($M229)="")</formula>
    </cfRule>
  </conditionalFormatting>
  <conditionalFormatting sqref="Q229:R229">
    <cfRule type="expression" dxfId="39" priority="40" stopIfTrue="1">
      <formula>AND($A229&lt;&gt;0, TRIM($Q229)="")</formula>
    </cfRule>
  </conditionalFormatting>
  <conditionalFormatting sqref="K230:L230">
    <cfRule type="expression" dxfId="38" priority="39" stopIfTrue="1">
      <formula>希望&lt;&gt;0</formula>
    </cfRule>
  </conditionalFormatting>
  <conditionalFormatting sqref="M230:N230">
    <cfRule type="expression" dxfId="37" priority="38" stopIfTrue="1">
      <formula>AND($A230&lt;&gt;0, TRIM($M230)="")</formula>
    </cfRule>
  </conditionalFormatting>
  <conditionalFormatting sqref="Q230:R230">
    <cfRule type="expression" dxfId="36" priority="37" stopIfTrue="1">
      <formula>AND($A230&lt;&gt;0, TRIM($Q230)="")</formula>
    </cfRule>
  </conditionalFormatting>
  <conditionalFormatting sqref="K231:L231">
    <cfRule type="expression" dxfId="35" priority="36" stopIfTrue="1">
      <formula>希望&lt;&gt;0</formula>
    </cfRule>
  </conditionalFormatting>
  <conditionalFormatting sqref="M231:N231">
    <cfRule type="expression" dxfId="34" priority="35" stopIfTrue="1">
      <formula>AND($A231&lt;&gt;0, TRIM($M231)="")</formula>
    </cfRule>
  </conditionalFormatting>
  <conditionalFormatting sqref="Q231:R231">
    <cfRule type="expression" dxfId="33" priority="34" stopIfTrue="1">
      <formula>AND($A231&lt;&gt;0, TRIM($Q231)="")</formula>
    </cfRule>
  </conditionalFormatting>
  <conditionalFormatting sqref="K232:L232">
    <cfRule type="expression" dxfId="32" priority="33" stopIfTrue="1">
      <formula>希望&lt;&gt;0</formula>
    </cfRule>
  </conditionalFormatting>
  <conditionalFormatting sqref="M232:N232">
    <cfRule type="expression" dxfId="31" priority="32" stopIfTrue="1">
      <formula>AND($A232&lt;&gt;0, TRIM($M232)="")</formula>
    </cfRule>
  </conditionalFormatting>
  <conditionalFormatting sqref="Q232:R232">
    <cfRule type="expression" dxfId="30" priority="31" stopIfTrue="1">
      <formula>AND($A232&lt;&gt;0, TRIM($Q232)="")</formula>
    </cfRule>
  </conditionalFormatting>
  <conditionalFormatting sqref="K233:L233">
    <cfRule type="expression" dxfId="29" priority="30" stopIfTrue="1">
      <formula>希望&lt;&gt;0</formula>
    </cfRule>
  </conditionalFormatting>
  <conditionalFormatting sqref="M233:N233">
    <cfRule type="expression" dxfId="28" priority="29" stopIfTrue="1">
      <formula>AND($A233&lt;&gt;0, TRIM($M233)="")</formula>
    </cfRule>
  </conditionalFormatting>
  <conditionalFormatting sqref="Q233:R233">
    <cfRule type="expression" dxfId="27" priority="28" stopIfTrue="1">
      <formula>AND($A233&lt;&gt;0, TRIM($Q233)="")</formula>
    </cfRule>
  </conditionalFormatting>
  <conditionalFormatting sqref="K234:L234">
    <cfRule type="expression" dxfId="26" priority="27" stopIfTrue="1">
      <formula>希望&lt;&gt;0</formula>
    </cfRule>
  </conditionalFormatting>
  <conditionalFormatting sqref="M234:N234">
    <cfRule type="expression" dxfId="25" priority="26" stopIfTrue="1">
      <formula>AND($A234&lt;&gt;0, TRIM($M234)="")</formula>
    </cfRule>
  </conditionalFormatting>
  <conditionalFormatting sqref="Q234:R234">
    <cfRule type="expression" dxfId="24" priority="25" stopIfTrue="1">
      <formula>AND($A234&lt;&gt;0, TRIM($Q234)="")</formula>
    </cfRule>
  </conditionalFormatting>
  <conditionalFormatting sqref="K235:L235">
    <cfRule type="expression" dxfId="23" priority="24" stopIfTrue="1">
      <formula>希望&lt;&gt;0</formula>
    </cfRule>
  </conditionalFormatting>
  <conditionalFormatting sqref="M235:N235">
    <cfRule type="expression" dxfId="22" priority="23" stopIfTrue="1">
      <formula>AND($A235&lt;&gt;0, TRIM($M235)="")</formula>
    </cfRule>
  </conditionalFormatting>
  <conditionalFormatting sqref="Q235:R235">
    <cfRule type="expression" dxfId="21" priority="22" stopIfTrue="1">
      <formula>AND($A235&lt;&gt;0, TRIM($Q235)="")</formula>
    </cfRule>
  </conditionalFormatting>
  <conditionalFormatting sqref="K236:L236">
    <cfRule type="expression" dxfId="20" priority="21" stopIfTrue="1">
      <formula>希望&lt;&gt;0</formula>
    </cfRule>
  </conditionalFormatting>
  <conditionalFormatting sqref="M236:N236">
    <cfRule type="expression" dxfId="19" priority="20" stopIfTrue="1">
      <formula>AND($A236&lt;&gt;0, TRIM($M236)="")</formula>
    </cfRule>
  </conditionalFormatting>
  <conditionalFormatting sqref="Q236:R236">
    <cfRule type="expression" dxfId="18" priority="19" stopIfTrue="1">
      <formula>AND($A236&lt;&gt;0, TRIM($Q236)="")</formula>
    </cfRule>
  </conditionalFormatting>
  <conditionalFormatting sqref="K237:L237">
    <cfRule type="expression" dxfId="17" priority="18" stopIfTrue="1">
      <formula>希望&lt;&gt;0</formula>
    </cfRule>
  </conditionalFormatting>
  <conditionalFormatting sqref="M237:N237">
    <cfRule type="expression" dxfId="16" priority="17" stopIfTrue="1">
      <formula>AND($A237&lt;&gt;0, TRIM($M237)="")</formula>
    </cfRule>
  </conditionalFormatting>
  <conditionalFormatting sqref="Q237:R237">
    <cfRule type="expression" dxfId="15" priority="16" stopIfTrue="1">
      <formula>AND($A237&lt;&gt;0, TRIM($Q237)="")</formula>
    </cfRule>
  </conditionalFormatting>
  <conditionalFormatting sqref="K238:L238">
    <cfRule type="expression" dxfId="14" priority="15" stopIfTrue="1">
      <formula>希望&lt;&gt;0</formula>
    </cfRule>
  </conditionalFormatting>
  <conditionalFormatting sqref="M238:N238">
    <cfRule type="expression" dxfId="13" priority="14" stopIfTrue="1">
      <formula>AND($A238&lt;&gt;0, TRIM($M238)="")</formula>
    </cfRule>
  </conditionalFormatting>
  <conditionalFormatting sqref="Q238:R238">
    <cfRule type="expression" dxfId="12" priority="13" stopIfTrue="1">
      <formula>AND($A238&lt;&gt;0, TRIM($Q238)="")</formula>
    </cfRule>
  </conditionalFormatting>
  <conditionalFormatting sqref="K239:L239">
    <cfRule type="expression" dxfId="11" priority="12" stopIfTrue="1">
      <formula>希望&lt;&gt;0</formula>
    </cfRule>
  </conditionalFormatting>
  <conditionalFormatting sqref="M239:N239">
    <cfRule type="expression" dxfId="10" priority="11" stopIfTrue="1">
      <formula>AND($A239&lt;&gt;0, TRIM($M239)="")</formula>
    </cfRule>
  </conditionalFormatting>
  <conditionalFormatting sqref="Q239:R239">
    <cfRule type="expression" dxfId="9" priority="10" stopIfTrue="1">
      <formula>AND($A239&lt;&gt;0, TRIM($Q239)="")</formula>
    </cfRule>
  </conditionalFormatting>
  <conditionalFormatting sqref="K240:L240">
    <cfRule type="expression" dxfId="8" priority="9" stopIfTrue="1">
      <formula>希望&lt;&gt;0</formula>
    </cfRule>
  </conditionalFormatting>
  <conditionalFormatting sqref="M240:N240">
    <cfRule type="expression" dxfId="7" priority="8" stopIfTrue="1">
      <formula>AND($A240&lt;&gt;0, TRIM($M240)="")</formula>
    </cfRule>
  </conditionalFormatting>
  <conditionalFormatting sqref="Q240:R240">
    <cfRule type="expression" dxfId="6" priority="7" stopIfTrue="1">
      <formula>AND($A240&lt;&gt;0, TRIM($Q240)="")</formula>
    </cfRule>
  </conditionalFormatting>
  <conditionalFormatting sqref="K241:L241">
    <cfRule type="expression" dxfId="5" priority="6" stopIfTrue="1">
      <formula>希望&lt;&gt;0</formula>
    </cfRule>
  </conditionalFormatting>
  <conditionalFormatting sqref="M241:N241">
    <cfRule type="expression" dxfId="4" priority="5" stopIfTrue="1">
      <formula>AND($A241&lt;&gt;0, TRIM($M241)="")</formula>
    </cfRule>
  </conditionalFormatting>
  <conditionalFormatting sqref="Q241:R241">
    <cfRule type="expression" dxfId="3" priority="4" stopIfTrue="1">
      <formula>AND($A241&lt;&gt;0, TRIM($Q241)="")</formula>
    </cfRule>
  </conditionalFormatting>
  <conditionalFormatting sqref="K242:L242">
    <cfRule type="expression" dxfId="2" priority="3" stopIfTrue="1">
      <formula>希望&lt;&gt;0</formula>
    </cfRule>
  </conditionalFormatting>
  <conditionalFormatting sqref="M242:N242">
    <cfRule type="expression" dxfId="1" priority="2" stopIfTrue="1">
      <formula>AND($A242&lt;&gt;0, TRIM($M242)="")</formula>
    </cfRule>
  </conditionalFormatting>
  <conditionalFormatting sqref="Q242:R242">
    <cfRule type="expression" dxfId="0" priority="1" stopIfTrue="1">
      <formula>AND($A242&lt;&gt;0, TRIM($Q242)="")</formula>
    </cfRule>
  </conditionalFormatting>
  <dataValidations count="400">
    <dataValidation imeMode="halfAlpha" allowBlank="1" showInputMessage="1" showErrorMessage="1" sqref="E280:M280" xr:uid="{298B1DD5-BFAD-4C02-B2C1-FF51FEB925EB}"/>
    <dataValidation imeMode="hiragana" allowBlank="1" showInputMessage="1" showErrorMessage="1" sqref="I22:Y22" xr:uid="{D6FF17CA-69F9-45A5-BD6E-A67CCCC09E20}"/>
    <dataValidation type="whole" imeMode="halfAlpha" allowBlank="1" showInputMessage="1" showErrorMessage="1" error="7桁の数字を入力してください" sqref="I20:M20" xr:uid="{EDFD2A1F-B924-4814-B361-617349E405BA}">
      <formula1>0</formula1>
      <formula2>9999999</formula2>
    </dataValidation>
    <dataValidation imeMode="fullKatakana" allowBlank="1" showInputMessage="1" showErrorMessage="1" sqref="I24:Y24" xr:uid="{EB4DAA6E-A5CF-458D-BD79-61EC38906C45}"/>
    <dataValidation imeMode="hiragana" allowBlank="1" showInputMessage="1" showErrorMessage="1" sqref="I26:Y26" xr:uid="{0166F97C-6CE7-4A11-8FD7-E8015AFB6B6E}"/>
    <dataValidation imeMode="hiragana" allowBlank="1" showInputMessage="1" showErrorMessage="1" sqref="I28:Y28" xr:uid="{2F92772A-9A10-4652-8505-D4B41D9A3009}"/>
    <dataValidation imeMode="fullKatakana" allowBlank="1" showInputMessage="1" showErrorMessage="1" sqref="I30:Y30" xr:uid="{12B95C5F-CEB5-4E52-989F-E65F048AA3BE}"/>
    <dataValidation imeMode="hiragana" allowBlank="1" showInputMessage="1" showErrorMessage="1" sqref="I32:Y32" xr:uid="{6FA22D86-8D5E-46CA-A670-B25294B1B451}"/>
    <dataValidation imeMode="halfAlpha" allowBlank="1" showInputMessage="1" showErrorMessage="1" sqref="I34:M34" xr:uid="{81596E9C-EB73-4055-A88A-3CB69A9C1B08}"/>
    <dataValidation imeMode="halfAlpha" allowBlank="1" showInputMessage="1" showErrorMessage="1" sqref="P34" xr:uid="{8D0569CC-9A4F-4019-8566-B7ED5DBE65B0}"/>
    <dataValidation imeMode="halfAlpha" allowBlank="1" showInputMessage="1" showErrorMessage="1" sqref="I36:M36" xr:uid="{898CEDD5-8A5E-4AED-8C81-9FF820F05989}"/>
    <dataValidation imeMode="halfAlpha" allowBlank="1" showInputMessage="1" showErrorMessage="1" sqref="I38:Y38" xr:uid="{ADC33883-8A12-4198-9BB9-224AE78D7D2D}"/>
    <dataValidation type="list" imeMode="halfAlpha" allowBlank="1" showInputMessage="1" showErrorMessage="1" error="リストから選択してください" sqref="I40:M40" xr:uid="{8D8BCBF8-64E7-4DFB-9F83-6F6B56FE0A02}">
      <formula1>"一致する,一致しない"</formula1>
    </dataValidation>
    <dataValidation type="list" imeMode="halfAlpha" allowBlank="1" showInputMessage="1" showErrorMessage="1" error="リストから選択してください" sqref="I63:M63" xr:uid="{F3DB11EF-3FB6-4711-8F6C-6BBE90F15F97}">
      <formula1>"しない,する"</formula1>
    </dataValidation>
    <dataValidation type="whole" imeMode="halfAlpha" allowBlank="1" showInputMessage="1" showErrorMessage="1" error="7桁の数字を入力してください" sqref="I69:M69" xr:uid="{8D65DD87-F7D2-4DA8-87EC-4B87E9E61670}">
      <formula1>0</formula1>
      <formula2>9999999</formula2>
    </dataValidation>
    <dataValidation imeMode="hiragana" allowBlank="1" showInputMessage="1" showErrorMessage="1" sqref="I71:Y71" xr:uid="{C721B2F7-9818-4998-B14A-362229B11EEC}"/>
    <dataValidation imeMode="fullKatakana" allowBlank="1" showInputMessage="1" showErrorMessage="1" sqref="I73:Y73" xr:uid="{16266BA6-5AB6-4AA8-89F0-9DBBEC08FBBF}"/>
    <dataValidation imeMode="hiragana" allowBlank="1" showInputMessage="1" showErrorMessage="1" sqref="I75:Y75" xr:uid="{988B637A-137D-4A1E-AD03-F6D6800A754F}"/>
    <dataValidation imeMode="hiragana" allowBlank="1" showInputMessage="1" showErrorMessage="1" sqref="I77:Y77" xr:uid="{86A1071D-28C0-4E40-8511-0E428AC151A4}"/>
    <dataValidation imeMode="fullKatakana" allowBlank="1" showInputMessage="1" showErrorMessage="1" sqref="I79:Y79" xr:uid="{B4535378-F9A1-4EEA-89CF-E4DE8F25094E}"/>
    <dataValidation imeMode="hiragana" allowBlank="1" showInputMessage="1" showErrorMessage="1" sqref="I81:Y81" xr:uid="{23DAE6CE-46ED-4648-9C64-A84D47680A25}"/>
    <dataValidation imeMode="halfAlpha" allowBlank="1" showInputMessage="1" showErrorMessage="1" sqref="I83:M83" xr:uid="{CFF36BEB-9E61-4276-ACCA-23BC913E2A7E}"/>
    <dataValidation imeMode="halfAlpha" allowBlank="1" showInputMessage="1" showErrorMessage="1" sqref="P83" xr:uid="{7184E19A-A924-435F-80F6-BB35CD629DEA}"/>
    <dataValidation imeMode="halfAlpha" allowBlank="1" showInputMessage="1" showErrorMessage="1" sqref="I85:M85" xr:uid="{F58E4A7C-8BD8-497C-83A6-6CA6C5886398}"/>
    <dataValidation imeMode="halfAlpha" allowBlank="1" showInputMessage="1" showErrorMessage="1" sqref="I87:Y87" xr:uid="{1B93B98C-15E6-402E-815F-E0090E6CF1AB}"/>
    <dataValidation imeMode="hiragana" allowBlank="1" showInputMessage="1" showErrorMessage="1" sqref="I112:Y112" xr:uid="{8A055C2E-0D6E-4FD8-82C3-35EE5D56264A}"/>
    <dataValidation imeMode="fullKatakana" allowBlank="1" showInputMessage="1" showErrorMessage="1" sqref="I114:Y114" xr:uid="{FDF7E3DF-1ABC-45EB-9557-FADEB44AC167}"/>
    <dataValidation imeMode="hiragana" allowBlank="1" showInputMessage="1" showErrorMessage="1" sqref="I116:Y116" xr:uid="{F15B9FB7-F8D8-413C-AB78-4D3047490E80}"/>
    <dataValidation type="whole" imeMode="halfAlpha" allowBlank="1" showInputMessage="1" showErrorMessage="1" error="7桁の数字を入力してください" sqref="I118:M118" xr:uid="{EE0A4762-7875-4A52-B13F-B342A281C885}">
      <formula1>0</formula1>
      <formula2>9999999</formula2>
    </dataValidation>
    <dataValidation imeMode="hiragana" allowBlank="1" showInputMessage="1" showErrorMessage="1" sqref="I120:Y120" xr:uid="{26A9BB0E-7605-4C94-98D4-B585921F9525}"/>
    <dataValidation imeMode="halfAlpha" allowBlank="1" showInputMessage="1" showErrorMessage="1" sqref="I122:M122" xr:uid="{EF55B520-0628-43A6-9988-0EBE7371CDD5}"/>
    <dataValidation imeMode="halfAlpha" allowBlank="1" showInputMessage="1" showErrorMessage="1" sqref="P122" xr:uid="{177DD1A8-91A1-40C7-A50D-4B247AD7FEFC}"/>
    <dataValidation imeMode="halfAlpha" allowBlank="1" showInputMessage="1" showErrorMessage="1" sqref="I124:M124" xr:uid="{042783F0-26EF-4ACB-862D-50D7E25EFFEB}"/>
    <dataValidation imeMode="halfAlpha" allowBlank="1" showInputMessage="1" showErrorMessage="1" sqref="I126:Y126" xr:uid="{DFFAD00A-86DA-4F7E-9B81-FBDAE794098D}"/>
    <dataValidation type="list" imeMode="halfAlpha" allowBlank="1" showInputMessage="1" showErrorMessage="1" error="リストから選択してください" sqref="I153:M153" xr:uid="{4D08F5ED-2ACA-4539-A32B-8FC438931FA1}">
      <formula1>"しない,する"</formula1>
    </dataValidation>
    <dataValidation imeMode="fullKatakana" allowBlank="1" showInputMessage="1" showErrorMessage="1" sqref="I155:Y155" xr:uid="{F10C8DB9-5BA0-4B8B-9C61-BB014296766A}"/>
    <dataValidation imeMode="hiragana" allowBlank="1" showInputMessage="1" showErrorMessage="1" sqref="I157:Y157" xr:uid="{B4F2F9B0-9DCC-4128-8844-7534DBD02535}"/>
    <dataValidation imeMode="halfAlpha" allowBlank="1" showInputMessage="1" showErrorMessage="1" sqref="I159:M159" xr:uid="{6835D69B-5E4E-4024-8533-79D0B32CD4A3}"/>
    <dataValidation type="whole" imeMode="halfAlpha" allowBlank="1" showInputMessage="1" showErrorMessage="1" error="7桁の数字を入力してください" sqref="I161:M161" xr:uid="{6DDAFA5E-4860-4381-BBEB-7323EE18BD42}">
      <formula1>0</formula1>
      <formula2>9999999</formula2>
    </dataValidation>
    <dataValidation imeMode="hiragana" allowBlank="1" showInputMessage="1" showErrorMessage="1" sqref="I163:Y163" xr:uid="{4B776B4E-D309-4794-950D-448C84B4BE3A}"/>
    <dataValidation imeMode="halfAlpha" allowBlank="1" showInputMessage="1" showErrorMessage="1" sqref="I165:M165" xr:uid="{1E1F8B0E-7391-4409-B79A-C0A6B3913012}"/>
    <dataValidation imeMode="halfAlpha" allowBlank="1" showInputMessage="1" showErrorMessage="1" sqref="I167:M167" xr:uid="{5A7768AB-F188-4550-A347-81B5B9B49600}"/>
    <dataValidation imeMode="halfAlpha" allowBlank="1" showInputMessage="1" showErrorMessage="1" sqref="I169:Y169" xr:uid="{B7F49A8C-D936-4F1C-9F9B-5859DBF6F04C}"/>
    <dataValidation type="whole" imeMode="halfAlpha" allowBlank="1" showInputMessage="1" showErrorMessage="1" error="有効な数字を入力してください。10兆円以上になる場合は、9,999,999,999と入力してください" sqref="I176:M176" xr:uid="{F37F092C-8436-4764-998A-45305D9D68B8}">
      <formula1>-9999999999</formula1>
      <formula2>9999999999</formula2>
    </dataValidation>
    <dataValidation type="whole" imeMode="halfAlpha" allowBlank="1" showInputMessage="1" showErrorMessage="1" error="有効な数字を入力してください" sqref="I178:M178" xr:uid="{E14AC8FB-B65C-4011-B546-12F216B0DB03}">
      <formula1>0</formula1>
      <formula2>9999999999</formula2>
    </dataValidation>
    <dataValidation type="whole" imeMode="halfAlpha" allowBlank="1" showInputMessage="1" showErrorMessage="1" error="有効な数字を入力してください" sqref="I180:M180" xr:uid="{F3746072-55A0-44BA-85E0-E0A554992290}">
      <formula1>0</formula1>
      <formula2>9999999999</formula2>
    </dataValidation>
    <dataValidation type="whole" imeMode="halfAlpha" allowBlank="1" showInputMessage="1" showErrorMessage="1" error="有効な数字を入力してください" sqref="O180:Q180" xr:uid="{BD0CFC77-118A-4C38-A81E-248FD0D18CE6}">
      <formula1>0</formula1>
      <formula2>9999999999</formula2>
    </dataValidation>
    <dataValidation type="date" imeMode="halfAlpha" allowBlank="1" showInputMessage="1" showErrorMessage="1" error="有効な日付を入力してください" sqref="I182:M182" xr:uid="{F66C9C9F-1827-4755-89D1-FCBC1670CCC0}">
      <formula1>92</formula1>
      <formula2>73415</formula2>
    </dataValidation>
    <dataValidation imeMode="hiragana" allowBlank="1" showInputMessage="1" showErrorMessage="1" sqref="E189:L189" xr:uid="{98A6B965-36D7-4505-BC35-576AB240D226}"/>
    <dataValidation imeMode="hiragana" allowBlank="1" showInputMessage="1" showErrorMessage="1" sqref="M189:T189" xr:uid="{E60E77DF-C07B-4D52-A815-CD79D76CB15B}"/>
    <dataValidation imeMode="hiragana" allowBlank="1" showInputMessage="1" showErrorMessage="1" sqref="U189:Y189" xr:uid="{C6F181F7-D743-4EF1-A568-537DB0AFF06C}"/>
    <dataValidation imeMode="hiragana" allowBlank="1" showInputMessage="1" showErrorMessage="1" sqref="E190:L190" xr:uid="{FB294B41-CB93-4B80-AE89-039999514821}"/>
    <dataValidation imeMode="hiragana" allowBlank="1" showInputMessage="1" showErrorMessage="1" sqref="M190:T190" xr:uid="{143D31F6-5236-480F-BDA8-C83916BB7671}"/>
    <dataValidation imeMode="hiragana" allowBlank="1" showInputMessage="1" showErrorMessage="1" sqref="U190:Y190" xr:uid="{12EA3247-5EAA-4703-A47B-B1DC057834C2}"/>
    <dataValidation imeMode="hiragana" allowBlank="1" showInputMessage="1" showErrorMessage="1" sqref="E195:L195" xr:uid="{F8AC04D1-3C74-4CF8-88A0-91324E3D126E}"/>
    <dataValidation imeMode="hiragana" allowBlank="1" showInputMessage="1" showErrorMessage="1" sqref="M195:T195" xr:uid="{CBB77E1E-2CE6-48A8-9950-3A66E24BAE36}"/>
    <dataValidation imeMode="hiragana" allowBlank="1" showInputMessage="1" showErrorMessage="1" sqref="U195:Y195" xr:uid="{DBD940B4-6C92-4C97-985F-590D573AD977}"/>
    <dataValidation imeMode="hiragana" allowBlank="1" showInputMessage="1" showErrorMessage="1" sqref="E196:L196" xr:uid="{755C9C2F-9E85-4068-A308-4C2696DDBA4C}"/>
    <dataValidation imeMode="hiragana" allowBlank="1" showInputMessage="1" showErrorMessage="1" sqref="M196:T196" xr:uid="{E665E9F8-1693-437E-9A63-012BF7BD932E}"/>
    <dataValidation imeMode="hiragana" allowBlank="1" showInputMessage="1" showErrorMessage="1" sqref="U196:Y196" xr:uid="{D7CD094A-6EFC-4425-AEBF-5EB4F5F663ED}"/>
    <dataValidation type="list" imeMode="halfAlpha" allowBlank="1" showInputMessage="1" showErrorMessage="1" error="リストから選択してください" sqref="I204:M204" xr:uid="{B93F1DCB-BD2B-4B8D-B46B-2928431C2840}">
      <formula1>許可コード</formula1>
    </dataValidation>
    <dataValidation imeMode="halfAlpha" allowBlank="1" showInputMessage="1" showErrorMessage="1" sqref="P204" xr:uid="{DA006C32-1671-4ECB-8D73-7DC8CB8EF3B2}"/>
    <dataValidation type="date" imeMode="halfAlpha" allowBlank="1" showInputMessage="1" showErrorMessage="1" error="有効な日付を入力してください" sqref="I206:M206" xr:uid="{19ED4247-6762-4AF0-AD1A-638678E8BBEA}">
      <formula1>92</formula1>
      <formula2>73415</formula2>
    </dataValidation>
    <dataValidation type="date" imeMode="halfAlpha" allowBlank="1" showInputMessage="1" showErrorMessage="1" error="有効な日付を入力してください" sqref="I208:M208" xr:uid="{18FB6334-2A1E-4423-AB66-5B9F8721608E}">
      <formula1>92</formula1>
      <formula2>73415</formula2>
    </dataValidation>
    <dataValidation allowBlank="1" showInputMessage="1" showErrorMessage="1" sqref="B213" xr:uid="{28A50BA8-20FA-467C-AC51-BC40B7E6AD2C}"/>
    <dataValidation type="list" imeMode="halfAlpha" allowBlank="1" showInputMessage="1" showErrorMessage="1" error="リストから選択してください" sqref="K214:L214" xr:uid="{BA4868C1-A011-4920-B04C-C1BAAAC51A8B}">
      <formula1>"○,　"</formula1>
    </dataValidation>
    <dataValidation type="list" imeMode="halfAlpha" allowBlank="1" showInputMessage="1" showErrorMessage="1" error="リストから選択してください" sqref="M214:N214" xr:uid="{8FEAE59A-A59B-474B-ADC6-F9D7BB0B5822}">
      <formula1>"一般,特定,　"</formula1>
    </dataValidation>
    <dataValidation type="whole" imeMode="halfAlpha" allowBlank="1" showInputMessage="1" showErrorMessage="1" error="有効な数字を入力してください" sqref="O214:P214" xr:uid="{AD66F2C9-76A3-4D8B-8394-1FD7A21E87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4:R214" xr:uid="{9B13DC5F-36C6-4F1C-A19A-B8922A425403}">
      <formula1>-9999999999</formula1>
      <formula2>9999999999</formula2>
    </dataValidation>
    <dataValidation type="list" imeMode="halfAlpha" allowBlank="1" showInputMessage="1" showErrorMessage="1" error="リストから選択してください" sqref="S214" xr:uid="{03EC03EF-21AB-4F4B-A4E9-FB14EBD7E821}">
      <formula1>"一般,特定,　"</formula1>
    </dataValidation>
    <dataValidation type="whole" imeMode="halfAlpha" allowBlank="1" showInputMessage="1" showErrorMessage="1" error="有効な数字を入力してください" sqref="T214" xr:uid="{EBFBD38A-E6C9-4827-9431-D78BBF283E43}">
      <formula1>0</formula1>
      <formula2>9999999999</formula2>
    </dataValidation>
    <dataValidation type="whole" imeMode="halfAlpha" allowBlank="1" showInputMessage="1" showErrorMessage="1" error="有効な数字を入力してください" sqref="U214" xr:uid="{423B8785-00CB-487A-9E67-0B014AC5C5C2}">
      <formula1>0</formula1>
      <formula2>9999999999</formula2>
    </dataValidation>
    <dataValidation type="whole" imeMode="halfAlpha" allowBlank="1" showInputMessage="1" showErrorMessage="1" error="有効な数字を入力してください" sqref="V214" xr:uid="{040E1CC5-A2E4-442E-A2E5-AC31A30122A7}">
      <formula1>0</formula1>
      <formula2>9999999999</formula2>
    </dataValidation>
    <dataValidation type="whole" imeMode="halfAlpha" allowBlank="1" showInputMessage="1" showErrorMessage="1" error="有効な数字を入力してください" sqref="W214" xr:uid="{6626FD77-0A7D-47B5-B9FB-71C692334838}">
      <formula1>0</formula1>
      <formula2>9999999999</formula2>
    </dataValidation>
    <dataValidation type="whole" imeMode="halfAlpha" allowBlank="1" showInputMessage="1" showErrorMessage="1" error="有効な数字を入力してください" sqref="X214" xr:uid="{7AB8DAAB-EE74-4995-8B4E-769CC0C5CB9D}">
      <formula1>0</formula1>
      <formula2>9999999999</formula2>
    </dataValidation>
    <dataValidation type="whole" imeMode="halfAlpha" allowBlank="1" showInputMessage="1" showErrorMessage="1" error="有効な数字を入力してください" sqref="Y214" xr:uid="{0C67B932-8160-4EC6-8126-055E348DE9F9}">
      <formula1>0</formula1>
      <formula2>9999999999</formula2>
    </dataValidation>
    <dataValidation type="list" imeMode="halfAlpha" allowBlank="1" showInputMessage="1" showErrorMessage="1" error="リストから選択してください" sqref="K215:L215" xr:uid="{E2DC0CE6-5C1B-49FD-8F13-3DF94018CB8B}">
      <formula1>"○,　"</formula1>
    </dataValidation>
    <dataValidation type="list" imeMode="halfAlpha" allowBlank="1" showInputMessage="1" showErrorMessage="1" error="リストから選択してください" sqref="M215:N215" xr:uid="{E239853C-5F9D-41E0-88A4-5A24AB3E57A3}">
      <formula1>"一般,特定,　"</formula1>
    </dataValidation>
    <dataValidation type="whole" imeMode="halfAlpha" allowBlank="1" showInputMessage="1" showErrorMessage="1" error="有効な数字を入力してください" sqref="O215:P215" xr:uid="{5488BEF6-9186-4F9B-8ADC-8B7F7DFB1C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5:R215" xr:uid="{A5D6DC0C-F723-44F4-B499-C30624F4A6CE}">
      <formula1>-9999999999</formula1>
      <formula2>9999999999</formula2>
    </dataValidation>
    <dataValidation type="list" imeMode="halfAlpha" allowBlank="1" showInputMessage="1" showErrorMessage="1" error="リストから選択してください" sqref="S215" xr:uid="{46C77B5C-DF19-486C-881C-573265030F87}">
      <formula1>"一般,特定,　"</formula1>
    </dataValidation>
    <dataValidation type="whole" imeMode="halfAlpha" allowBlank="1" showInputMessage="1" showErrorMessage="1" error="有効な数字を入力してください" sqref="T215" xr:uid="{ECEA3419-1FDC-48DD-B185-A685BD4A58EF}">
      <formula1>0</formula1>
      <formula2>9999999999</formula2>
    </dataValidation>
    <dataValidation type="whole" imeMode="halfAlpha" allowBlank="1" showInputMessage="1" showErrorMessage="1" error="有効な数字を入力してください" sqref="U215" xr:uid="{96D564B3-65F3-4D28-8675-4219D39339FF}">
      <formula1>0</formula1>
      <formula2>9999999999</formula2>
    </dataValidation>
    <dataValidation type="whole" imeMode="halfAlpha" allowBlank="1" showInputMessage="1" showErrorMessage="1" error="有効な数字を入力してください" sqref="V215" xr:uid="{D69BD305-F72D-4818-BA6C-8868CE6B5C8D}">
      <formula1>0</formula1>
      <formula2>9999999999</formula2>
    </dataValidation>
    <dataValidation type="whole" imeMode="halfAlpha" allowBlank="1" showInputMessage="1" showErrorMessage="1" error="有効な数字を入力してください" sqref="W215" xr:uid="{F971575C-D9A0-42C3-85DF-236439AC9433}">
      <formula1>0</formula1>
      <formula2>9999999999</formula2>
    </dataValidation>
    <dataValidation type="whole" imeMode="halfAlpha" allowBlank="1" showInputMessage="1" showErrorMessage="1" error="有効な数字を入力してください" sqref="X215" xr:uid="{0E102BB4-D36B-4642-A3F8-EE234AB20C76}">
      <formula1>0</formula1>
      <formula2>9999999999</formula2>
    </dataValidation>
    <dataValidation type="whole" imeMode="halfAlpha" allowBlank="1" showInputMessage="1" showErrorMessage="1" error="有効な数字を入力してください" sqref="Y215" xr:uid="{B4DC3C6C-EE7D-44D6-9AAE-D31750620E75}">
      <formula1>0</formula1>
      <formula2>9999999999</formula2>
    </dataValidation>
    <dataValidation type="list" imeMode="halfAlpha" allowBlank="1" showInputMessage="1" showErrorMessage="1" error="リストから選択してください" sqref="K216:L216" xr:uid="{FC0981A4-2D6C-4C80-90B1-FF6B4FA9EB2D}">
      <formula1>"○,　"</formula1>
    </dataValidation>
    <dataValidation type="list" imeMode="halfAlpha" allowBlank="1" showInputMessage="1" showErrorMessage="1" error="リストから選択してください" sqref="M216:N216" xr:uid="{0D8295D0-DCB8-404C-A213-43E34143629D}">
      <formula1>"一般,特定,　"</formula1>
    </dataValidation>
    <dataValidation type="whole" imeMode="halfAlpha" allowBlank="1" showInputMessage="1" showErrorMessage="1" error="有効な数字を入力してください" sqref="O216:P216" xr:uid="{2F05365A-6487-4597-9182-A977EC37F1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6:R216" xr:uid="{B9645FBE-B616-4183-B873-2459E5062DB2}">
      <formula1>-9999999999</formula1>
      <formula2>9999999999</formula2>
    </dataValidation>
    <dataValidation type="list" imeMode="halfAlpha" allowBlank="1" showInputMessage="1" showErrorMessage="1" error="リストから選択してください" sqref="S216" xr:uid="{DF178806-FC5E-4646-A7CF-98E6CB94AEBF}">
      <formula1>"一般,特定,　"</formula1>
    </dataValidation>
    <dataValidation type="whole" imeMode="halfAlpha" allowBlank="1" showInputMessage="1" showErrorMessage="1" error="有効な数字を入力してください" sqref="T216" xr:uid="{A398F3B1-B1F3-459C-89D0-15E56ABE8D73}">
      <formula1>0</formula1>
      <formula2>9999999999</formula2>
    </dataValidation>
    <dataValidation type="whole" imeMode="halfAlpha" allowBlank="1" showInputMessage="1" showErrorMessage="1" error="有効な数字を入力してください" sqref="U216" xr:uid="{DE0E154E-972C-4B12-BC3B-498B9092351B}">
      <formula1>0</formula1>
      <formula2>9999999999</formula2>
    </dataValidation>
    <dataValidation type="whole" imeMode="halfAlpha" allowBlank="1" showInputMessage="1" showErrorMessage="1" error="有効な数字を入力してください" sqref="V216" xr:uid="{DCDB6566-F327-4B3A-88F4-CA397F07F79A}">
      <formula1>0</formula1>
      <formula2>9999999999</formula2>
    </dataValidation>
    <dataValidation type="whole" imeMode="halfAlpha" allowBlank="1" showInputMessage="1" showErrorMessage="1" error="有効な数字を入力してください" sqref="W216" xr:uid="{4ED259FA-A55C-4AC0-9BB1-7318FBD936AB}">
      <formula1>0</formula1>
      <formula2>9999999999</formula2>
    </dataValidation>
    <dataValidation type="whole" imeMode="halfAlpha" allowBlank="1" showInputMessage="1" showErrorMessage="1" error="有効な数字を入力してください" sqref="X216" xr:uid="{F91BC316-9E99-4E89-B504-D031491A801D}">
      <formula1>0</formula1>
      <formula2>9999999999</formula2>
    </dataValidation>
    <dataValidation type="whole" imeMode="halfAlpha" allowBlank="1" showInputMessage="1" showErrorMessage="1" error="有効な数字を入力してください" sqref="Y216" xr:uid="{CF25161C-084C-4F9F-866D-4970F0F6D53A}">
      <formula1>0</formula1>
      <formula2>9999999999</formula2>
    </dataValidation>
    <dataValidation type="list" imeMode="halfAlpha" allowBlank="1" showInputMessage="1" showErrorMessage="1" error="リストから選択してください" sqref="K217:L217" xr:uid="{8E7EAD33-6DB5-479E-BA34-C8FAC7ADDFC5}">
      <formula1>"○,　"</formula1>
    </dataValidation>
    <dataValidation type="list" imeMode="halfAlpha" allowBlank="1" showInputMessage="1" showErrorMessage="1" error="リストから選択してください" sqref="M217:N217" xr:uid="{9640FD50-C1D2-4D45-BE51-74789553BB5B}">
      <formula1>"一般,特定,　"</formula1>
    </dataValidation>
    <dataValidation type="whole" imeMode="halfAlpha" allowBlank="1" showInputMessage="1" showErrorMessage="1" error="有効な数字を入力してください" sqref="O217:P217" xr:uid="{B21864DA-4532-49D2-A157-4D027A8D62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7:R217" xr:uid="{9C3E84D2-ED1C-4A54-B9B9-5A550F7F9FCA}">
      <formula1>-9999999999</formula1>
      <formula2>9999999999</formula2>
    </dataValidation>
    <dataValidation type="list" imeMode="halfAlpha" allowBlank="1" showInputMessage="1" showErrorMessage="1" error="リストから選択してください" sqref="S217" xr:uid="{6CD10249-24D4-4642-90F3-176BA5A56E59}">
      <formula1>"一般,特定,　"</formula1>
    </dataValidation>
    <dataValidation type="whole" imeMode="halfAlpha" allowBlank="1" showInputMessage="1" showErrorMessage="1" error="有効な数字を入力してください" sqref="T217" xr:uid="{CD119204-0B95-406A-9E69-606C56B921A3}">
      <formula1>0</formula1>
      <formula2>9999999999</formula2>
    </dataValidation>
    <dataValidation type="whole" imeMode="halfAlpha" allowBlank="1" showInputMessage="1" showErrorMessage="1" error="有効な数字を入力してください" sqref="U217" xr:uid="{058FE39B-CE4B-4B2A-B193-2ECBC5007B8E}">
      <formula1>0</formula1>
      <formula2>9999999999</formula2>
    </dataValidation>
    <dataValidation type="whole" imeMode="halfAlpha" allowBlank="1" showInputMessage="1" showErrorMessage="1" error="有効な数字を入力してください" sqref="V217" xr:uid="{796FAD49-0896-455A-9A4D-BFFCE272EE87}">
      <formula1>0</formula1>
      <formula2>9999999999</formula2>
    </dataValidation>
    <dataValidation type="whole" imeMode="halfAlpha" allowBlank="1" showInputMessage="1" showErrorMessage="1" error="有効な数字を入力してください" sqref="W217" xr:uid="{406F1E04-DC1E-4422-BD0A-1FBFFB4196C3}">
      <formula1>0</formula1>
      <formula2>9999999999</formula2>
    </dataValidation>
    <dataValidation type="whole" imeMode="halfAlpha" allowBlank="1" showInputMessage="1" showErrorMessage="1" error="有効な数字を入力してください" sqref="X217" xr:uid="{450FEAFD-19C8-4414-BF03-B4B8D01DA8F7}">
      <formula1>0</formula1>
      <formula2>9999999999</formula2>
    </dataValidation>
    <dataValidation type="whole" imeMode="halfAlpha" allowBlank="1" showInputMessage="1" showErrorMessage="1" error="有効な数字を入力してください" sqref="Y217" xr:uid="{892BCFB5-EBB4-49FE-A6F7-7061D670BDE6}">
      <formula1>0</formula1>
      <formula2>9999999999</formula2>
    </dataValidation>
    <dataValidation type="list" imeMode="halfAlpha" allowBlank="1" showInputMessage="1" showErrorMessage="1" error="リストから選択してください" sqref="K218:L218" xr:uid="{F213CC41-99D2-4C22-8844-C1F8FA6A5C54}">
      <formula1>"○,　"</formula1>
    </dataValidation>
    <dataValidation type="list" imeMode="halfAlpha" allowBlank="1" showInputMessage="1" showErrorMessage="1" error="リストから選択してください" sqref="M218:N218" xr:uid="{5274540F-DAA6-4B89-A05D-3B5DA0C454A9}">
      <formula1>"一般,特定,　"</formula1>
    </dataValidation>
    <dataValidation type="whole" imeMode="halfAlpha" allowBlank="1" showInputMessage="1" showErrorMessage="1" error="有効な数字を入力してください" sqref="O218:P218" xr:uid="{B59AFD85-1170-4942-B7DF-6B5F6CCAAE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8:R218" xr:uid="{C4C162BA-3290-417B-B974-02003448C246}">
      <formula1>-9999999999</formula1>
      <formula2>9999999999</formula2>
    </dataValidation>
    <dataValidation type="list" imeMode="halfAlpha" allowBlank="1" showInputMessage="1" showErrorMessage="1" error="リストから選択してください" sqref="S218" xr:uid="{E82398BC-7502-474A-B5FE-CFD6699E1B25}">
      <formula1>"一般,特定,　"</formula1>
    </dataValidation>
    <dataValidation type="whole" imeMode="halfAlpha" allowBlank="1" showInputMessage="1" showErrorMessage="1" error="有効な数字を入力してください" sqref="T218" xr:uid="{EB772344-4792-41DB-A92A-DA361C4C994D}">
      <formula1>0</formula1>
      <formula2>9999999999</formula2>
    </dataValidation>
    <dataValidation type="whole" imeMode="halfAlpha" allowBlank="1" showInputMessage="1" showErrorMessage="1" error="有効な数字を入力してください" sqref="U218" xr:uid="{56922128-A4CA-4B09-BDF6-DB668DF4B8BE}">
      <formula1>0</formula1>
      <formula2>9999999999</formula2>
    </dataValidation>
    <dataValidation type="whole" imeMode="halfAlpha" allowBlank="1" showInputMessage="1" showErrorMessage="1" error="有効な数字を入力してください" sqref="V218" xr:uid="{9C823039-03EF-4A03-A9F1-7B04941378DD}">
      <formula1>0</formula1>
      <formula2>9999999999</formula2>
    </dataValidation>
    <dataValidation type="whole" imeMode="halfAlpha" allowBlank="1" showInputMessage="1" showErrorMessage="1" error="有効な数字を入力してください" sqref="W218" xr:uid="{1F81354B-8513-4C7A-843B-5B6435DF3AB8}">
      <formula1>0</formula1>
      <formula2>9999999999</formula2>
    </dataValidation>
    <dataValidation type="whole" imeMode="halfAlpha" allowBlank="1" showInputMessage="1" showErrorMessage="1" error="有効な数字を入力してください" sqref="X218" xr:uid="{FCF4D5AA-4001-4223-AE4C-4128843FCC73}">
      <formula1>0</formula1>
      <formula2>9999999999</formula2>
    </dataValidation>
    <dataValidation type="whole" imeMode="halfAlpha" allowBlank="1" showInputMessage="1" showErrorMessage="1" error="有効な数字を入力してください" sqref="Y218" xr:uid="{6EA22114-6E84-4779-BCED-5CF9F5DCBB97}">
      <formula1>0</formula1>
      <formula2>9999999999</formula2>
    </dataValidation>
    <dataValidation type="list" imeMode="halfAlpha" allowBlank="1" showInputMessage="1" showErrorMessage="1" error="リストから選択してください" sqref="K219:L219" xr:uid="{2A7998D4-4A04-4FE8-BECD-53009D91CB6A}">
      <formula1>"○,　"</formula1>
    </dataValidation>
    <dataValidation type="list" imeMode="halfAlpha" allowBlank="1" showInputMessage="1" showErrorMessage="1" error="リストから選択してください" sqref="M219:N219" xr:uid="{BD687007-E892-4B2B-8E0D-2550C57570CE}">
      <formula1>"一般,特定,　"</formula1>
    </dataValidation>
    <dataValidation type="whole" imeMode="halfAlpha" allowBlank="1" showInputMessage="1" showErrorMessage="1" error="有効な数字を入力してください" sqref="O219:P219" xr:uid="{127C649A-B5C0-4028-B2C2-A18529CC6E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9:R219" xr:uid="{07F2024F-2721-4EE8-BBEA-32AD5E34D115}">
      <formula1>-9999999999</formula1>
      <formula2>9999999999</formula2>
    </dataValidation>
    <dataValidation type="list" imeMode="halfAlpha" allowBlank="1" showInputMessage="1" showErrorMessage="1" error="リストから選択してください" sqref="S219" xr:uid="{FA7E4272-937C-4EA3-9A8B-66A255C58E3C}">
      <formula1>"一般,特定,　"</formula1>
    </dataValidation>
    <dataValidation type="whole" imeMode="halfAlpha" allowBlank="1" showInputMessage="1" showErrorMessage="1" error="有効な数字を入力してください" sqref="T219" xr:uid="{60557E10-AC6A-4CFC-99A6-7BA29E92713D}">
      <formula1>0</formula1>
      <formula2>9999999999</formula2>
    </dataValidation>
    <dataValidation type="whole" imeMode="halfAlpha" allowBlank="1" showInputMessage="1" showErrorMessage="1" error="有効な数字を入力してください" sqref="U219" xr:uid="{0090C69F-FB54-4EDD-B835-43D9D712A7C6}">
      <formula1>0</formula1>
      <formula2>9999999999</formula2>
    </dataValidation>
    <dataValidation type="whole" imeMode="halfAlpha" allowBlank="1" showInputMessage="1" showErrorMessage="1" error="有効な数字を入力してください" sqref="V219" xr:uid="{359CD0A3-D875-44C4-9BD4-9CBAA2BB12F2}">
      <formula1>0</formula1>
      <formula2>9999999999</formula2>
    </dataValidation>
    <dataValidation type="whole" imeMode="halfAlpha" allowBlank="1" showInputMessage="1" showErrorMessage="1" error="有効な数字を入力してください" sqref="W219" xr:uid="{FBB81BD0-AB13-4094-A65D-538281EDC814}">
      <formula1>0</formula1>
      <formula2>9999999999</formula2>
    </dataValidation>
    <dataValidation type="whole" imeMode="halfAlpha" allowBlank="1" showInputMessage="1" showErrorMessage="1" error="有効な数字を入力してください" sqref="X219" xr:uid="{D55DC211-784B-4EEB-BEE1-F2177B32EDD6}">
      <formula1>0</formula1>
      <formula2>9999999999</formula2>
    </dataValidation>
    <dataValidation type="whole" imeMode="halfAlpha" allowBlank="1" showInputMessage="1" showErrorMessage="1" error="有効な数字を入力してください" sqref="Y219" xr:uid="{9AA493AB-B8BD-4604-B2F0-535B385A63B6}">
      <formula1>0</formula1>
      <formula2>9999999999</formula2>
    </dataValidation>
    <dataValidation type="list" imeMode="halfAlpha" allowBlank="1" showInputMessage="1" showErrorMessage="1" error="リストから選択してください" sqref="K220:L220" xr:uid="{AC569C89-E106-4A10-BC15-6C383F542D78}">
      <formula1>"○,　"</formula1>
    </dataValidation>
    <dataValidation type="list" imeMode="halfAlpha" allowBlank="1" showInputMessage="1" showErrorMessage="1" error="リストから選択してください" sqref="M220:N220" xr:uid="{33DEFF1B-99B3-4CF8-9C54-2144F82B9DF9}">
      <formula1>"一般,特定,　"</formula1>
    </dataValidation>
    <dataValidation type="whole" imeMode="halfAlpha" allowBlank="1" showInputMessage="1" showErrorMessage="1" error="有効な数字を入力してください" sqref="O220:P220" xr:uid="{2084FBD6-B6CF-4C10-828A-2D3E38753D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0:R220" xr:uid="{08E29584-341D-47E9-9081-922892949EAD}">
      <formula1>-9999999999</formula1>
      <formula2>9999999999</formula2>
    </dataValidation>
    <dataValidation type="list" imeMode="halfAlpha" allowBlank="1" showInputMessage="1" showErrorMessage="1" error="リストから選択してください" sqref="S220" xr:uid="{D09580B6-B6F1-4260-A3B0-7B02A37F7152}">
      <formula1>"一般,特定,　"</formula1>
    </dataValidation>
    <dataValidation type="whole" imeMode="halfAlpha" allowBlank="1" showInputMessage="1" showErrorMessage="1" error="有効な数字を入力してください" sqref="T220" xr:uid="{FB52F6A2-C3B4-42B6-AD20-EA9A72B04FAC}">
      <formula1>0</formula1>
      <formula2>9999999999</formula2>
    </dataValidation>
    <dataValidation type="whole" imeMode="halfAlpha" allowBlank="1" showInputMessage="1" showErrorMessage="1" error="有効な数字を入力してください" sqref="U220" xr:uid="{9FE7F949-FF3E-4054-A47A-77676C690AD4}">
      <formula1>0</formula1>
      <formula2>9999999999</formula2>
    </dataValidation>
    <dataValidation type="whole" imeMode="halfAlpha" allowBlank="1" showInputMessage="1" showErrorMessage="1" error="有効な数字を入力してください" sqref="V220" xr:uid="{A649A544-D328-48C0-AA83-62B83165A446}">
      <formula1>0</formula1>
      <formula2>9999999999</formula2>
    </dataValidation>
    <dataValidation type="whole" imeMode="halfAlpha" allowBlank="1" showInputMessage="1" showErrorMessage="1" error="有効な数字を入力してください" sqref="W220" xr:uid="{54A3CC69-5AF8-4E00-9989-0539CA1F5244}">
      <formula1>0</formula1>
      <formula2>9999999999</formula2>
    </dataValidation>
    <dataValidation type="whole" imeMode="halfAlpha" allowBlank="1" showInputMessage="1" showErrorMessage="1" error="有効な数字を入力してください" sqref="X220" xr:uid="{BE8CE2D0-E6DF-46B2-B46A-A090D89ABE8A}">
      <formula1>0</formula1>
      <formula2>9999999999</formula2>
    </dataValidation>
    <dataValidation type="whole" imeMode="halfAlpha" allowBlank="1" showInputMessage="1" showErrorMessage="1" error="有効な数字を入力してください" sqref="Y220" xr:uid="{E92E6542-0767-4AFE-B785-418402D69B31}">
      <formula1>0</formula1>
      <formula2>9999999999</formula2>
    </dataValidation>
    <dataValidation type="list" imeMode="halfAlpha" allowBlank="1" showInputMessage="1" showErrorMessage="1" error="リストから選択してください" sqref="K221:L221" xr:uid="{48DA324D-6FA7-441D-8239-2DE4E82CE7B3}">
      <formula1>"○,　"</formula1>
    </dataValidation>
    <dataValidation type="list" imeMode="halfAlpha" allowBlank="1" showInputMessage="1" showErrorMessage="1" error="リストから選択してください" sqref="M221:N221" xr:uid="{2E9525F4-CD20-44A7-85E5-9384B407DF92}">
      <formula1>"一般,特定,　"</formula1>
    </dataValidation>
    <dataValidation type="whole" imeMode="halfAlpha" allowBlank="1" showInputMessage="1" showErrorMessage="1" error="有効な数字を入力してください" sqref="O221:P221" xr:uid="{BD3322BD-1020-422B-B123-30A113BCC0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xr:uid="{5C7BE594-B271-4740-93D0-B0460AF162E4}">
      <formula1>-9999999999</formula1>
      <formula2>9999999999</formula2>
    </dataValidation>
    <dataValidation type="list" imeMode="halfAlpha" allowBlank="1" showInputMessage="1" showErrorMessage="1" error="リストから選択してください" sqref="S221" xr:uid="{67355739-D5D9-466B-A315-B7639B577185}">
      <formula1>"一般,特定,　"</formula1>
    </dataValidation>
    <dataValidation type="whole" imeMode="halfAlpha" allowBlank="1" showInputMessage="1" showErrorMessage="1" error="有効な数字を入力してください" sqref="T221" xr:uid="{C068DA61-14AD-4564-9D6D-01C71B3E6B69}">
      <formula1>0</formula1>
      <formula2>9999999999</formula2>
    </dataValidation>
    <dataValidation type="whole" imeMode="halfAlpha" allowBlank="1" showInputMessage="1" showErrorMessage="1" error="有効な数字を入力してください" sqref="U221" xr:uid="{E95CEA16-1037-4407-8DBD-0FFA786EA93F}">
      <formula1>0</formula1>
      <formula2>9999999999</formula2>
    </dataValidation>
    <dataValidation type="whole" imeMode="halfAlpha" allowBlank="1" showInputMessage="1" showErrorMessage="1" error="有効な数字を入力してください" sqref="V221" xr:uid="{5847FC39-5188-458C-8CE9-33992EEE6A28}">
      <formula1>0</formula1>
      <formula2>9999999999</formula2>
    </dataValidation>
    <dataValidation type="whole" imeMode="halfAlpha" allowBlank="1" showInputMessage="1" showErrorMessage="1" error="有効な数字を入力してください" sqref="W221" xr:uid="{E09E66B3-7DCF-481B-AE9D-21D1D99DCA01}">
      <formula1>0</formula1>
      <formula2>9999999999</formula2>
    </dataValidation>
    <dataValidation type="whole" imeMode="halfAlpha" allowBlank="1" showInputMessage="1" showErrorMessage="1" error="有効な数字を入力してください" sqref="X221" xr:uid="{102F8BBB-E82A-48DD-8659-E721E81568E9}">
      <formula1>0</formula1>
      <formula2>9999999999</formula2>
    </dataValidation>
    <dataValidation type="whole" imeMode="halfAlpha" allowBlank="1" showInputMessage="1" showErrorMessage="1" error="有効な数字を入力してください" sqref="Y221" xr:uid="{421EC239-D177-4AC7-B423-A87257CC5203}">
      <formula1>0</formula1>
      <formula2>9999999999</formula2>
    </dataValidation>
    <dataValidation type="list" imeMode="halfAlpha" allowBlank="1" showInputMessage="1" showErrorMessage="1" error="リストから選択してください" sqref="K222:L222" xr:uid="{BB8BCDA6-619E-4465-A4D8-8891F98257E5}">
      <formula1>"○,　"</formula1>
    </dataValidation>
    <dataValidation type="list" imeMode="halfAlpha" allowBlank="1" showInputMessage="1" showErrorMessage="1" error="リストから選択してください" sqref="M222:N222" xr:uid="{549A425F-51C6-4813-917E-E1268EEDD21A}">
      <formula1>"一般,特定,　"</formula1>
    </dataValidation>
    <dataValidation type="whole" imeMode="halfAlpha" allowBlank="1" showInputMessage="1" showErrorMessage="1" error="有効な数字を入力してください" sqref="O222:P222" xr:uid="{96305E2E-E880-49E6-9562-4218B3748A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xr:uid="{8846F572-29FC-41C8-AD6E-13482885F7E9}">
      <formula1>-9999999999</formula1>
      <formula2>9999999999</formula2>
    </dataValidation>
    <dataValidation type="list" imeMode="halfAlpha" allowBlank="1" showInputMessage="1" showErrorMessage="1" error="リストから選択してください" sqref="S222" xr:uid="{DFB9650A-5937-4837-B02B-DC2070018488}">
      <formula1>"一般,特定,　"</formula1>
    </dataValidation>
    <dataValidation type="whole" imeMode="halfAlpha" allowBlank="1" showInputMessage="1" showErrorMessage="1" error="有効な数字を入力してください" sqref="T222" xr:uid="{C4C401E9-E51A-4DAE-ABC7-EE93C7461920}">
      <formula1>0</formula1>
      <formula2>9999999999</formula2>
    </dataValidation>
    <dataValidation type="whole" imeMode="halfAlpha" allowBlank="1" showInputMessage="1" showErrorMessage="1" error="有効な数字を入力してください" sqref="U222" xr:uid="{D66AC8A5-13B0-452F-9F61-3D3220687561}">
      <formula1>0</formula1>
      <formula2>9999999999</formula2>
    </dataValidation>
    <dataValidation type="whole" imeMode="halfAlpha" allowBlank="1" showInputMessage="1" showErrorMessage="1" error="有効な数字を入力してください" sqref="V222" xr:uid="{5BA2D89C-B3D9-447F-A9E3-062031C09E4D}">
      <formula1>0</formula1>
      <formula2>9999999999</formula2>
    </dataValidation>
    <dataValidation type="whole" imeMode="halfAlpha" allowBlank="1" showInputMessage="1" showErrorMessage="1" error="有効な数字を入力してください" sqref="W222" xr:uid="{2A82C365-3CCC-44A7-A2C4-DC15F1DBF0E0}">
      <formula1>0</formula1>
      <formula2>9999999999</formula2>
    </dataValidation>
    <dataValidation type="whole" imeMode="halfAlpha" allowBlank="1" showInputMessage="1" showErrorMessage="1" error="有効な数字を入力してください" sqref="X222" xr:uid="{F0171999-178D-4934-90D4-DCE06330B63B}">
      <formula1>0</formula1>
      <formula2>9999999999</formula2>
    </dataValidation>
    <dataValidation type="whole" imeMode="halfAlpha" allowBlank="1" showInputMessage="1" showErrorMessage="1" error="有効な数字を入力してください" sqref="Y222" xr:uid="{1C8C65ED-05E8-4247-81DB-0B3A245E7A32}">
      <formula1>0</formula1>
      <formula2>9999999999</formula2>
    </dataValidation>
    <dataValidation type="list" imeMode="halfAlpha" allowBlank="1" showInputMessage="1" showErrorMessage="1" error="リストから選択してください" sqref="K223:L223" xr:uid="{BA3DDD3B-B076-41C7-8AC2-9FFB2924ACCC}">
      <formula1>"○,　"</formula1>
    </dataValidation>
    <dataValidation type="list" imeMode="halfAlpha" allowBlank="1" showInputMessage="1" showErrorMessage="1" error="リストから選択してください" sqref="M223:N223" xr:uid="{A8671EF0-0970-4A93-818B-E6D20FA61A1A}">
      <formula1>"一般,特定,　"</formula1>
    </dataValidation>
    <dataValidation type="whole" imeMode="halfAlpha" allowBlank="1" showInputMessage="1" showErrorMessage="1" error="有効な数字を入力してください" sqref="O223:P223" xr:uid="{C1111622-11CB-4F16-9757-70F01CC468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3:R223" xr:uid="{1B54F5EF-44C2-4E35-9549-EA87CA429CFF}">
      <formula1>-9999999999</formula1>
      <formula2>9999999999</formula2>
    </dataValidation>
    <dataValidation type="list" imeMode="halfAlpha" allowBlank="1" showInputMessage="1" showErrorMessage="1" error="リストから選択してください" sqref="S223" xr:uid="{3D6F7CD8-35BC-401A-A47D-9A63F06FB8DA}">
      <formula1>"一般,特定,　"</formula1>
    </dataValidation>
    <dataValidation type="whole" imeMode="halfAlpha" allowBlank="1" showInputMessage="1" showErrorMessage="1" error="有効な数字を入力してください" sqref="T223" xr:uid="{9E32CECD-61B9-4DD9-8EE3-31D0981880AB}">
      <formula1>0</formula1>
      <formula2>9999999999</formula2>
    </dataValidation>
    <dataValidation type="whole" imeMode="halfAlpha" allowBlank="1" showInputMessage="1" showErrorMessage="1" error="有効な数字を入力してください" sqref="U223" xr:uid="{808296C3-27E9-4CE7-9270-25C027557181}">
      <formula1>0</formula1>
      <formula2>9999999999</formula2>
    </dataValidation>
    <dataValidation type="whole" imeMode="halfAlpha" allowBlank="1" showInputMessage="1" showErrorMessage="1" error="有効な数字を入力してください" sqref="V223" xr:uid="{817B763A-62E4-4196-9918-04A432E51FDF}">
      <formula1>0</formula1>
      <formula2>9999999999</formula2>
    </dataValidation>
    <dataValidation type="whole" imeMode="halfAlpha" allowBlank="1" showInputMessage="1" showErrorMessage="1" error="有効な数字を入力してください" sqref="W223" xr:uid="{37844A5A-0370-4BCD-A9A6-95FF87267303}">
      <formula1>0</formula1>
      <formula2>9999999999</formula2>
    </dataValidation>
    <dataValidation type="whole" imeMode="halfAlpha" allowBlank="1" showInputMessage="1" showErrorMessage="1" error="有効な数字を入力してください" sqref="X223" xr:uid="{3CF5B256-90FE-408A-B7BE-D96B377257E2}">
      <formula1>0</formula1>
      <formula2>9999999999</formula2>
    </dataValidation>
    <dataValidation type="whole" imeMode="halfAlpha" allowBlank="1" showInputMessage="1" showErrorMessage="1" error="有効な数字を入力してください" sqref="Y223" xr:uid="{DA38DCFB-7FD0-442D-A23B-0F0DE353CC41}">
      <formula1>0</formula1>
      <formula2>9999999999</formula2>
    </dataValidation>
    <dataValidation type="list" imeMode="halfAlpha" allowBlank="1" showInputMessage="1" showErrorMessage="1" error="リストから選択してください" sqref="K224:L224" xr:uid="{99D1DF3F-56FF-4A1E-90C2-FCC94E9409E9}">
      <formula1>"○,　"</formula1>
    </dataValidation>
    <dataValidation type="list" imeMode="halfAlpha" allowBlank="1" showInputMessage="1" showErrorMessage="1" error="リストから選択してください" sqref="M224:N224" xr:uid="{93C5D455-012D-49E3-AE76-B4F6AAB6F3F6}">
      <formula1>"一般,特定,　"</formula1>
    </dataValidation>
    <dataValidation type="whole" imeMode="halfAlpha" allowBlank="1" showInputMessage="1" showErrorMessage="1" error="有効な数字を入力してください" sqref="O224:P224" xr:uid="{B27D32D1-3FD1-4F1C-BF98-70A84B7B40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R224" xr:uid="{2A7E1021-4A5E-47C1-9C1A-66E49DACED05}">
      <formula1>-9999999999</formula1>
      <formula2>9999999999</formula2>
    </dataValidation>
    <dataValidation type="list" imeMode="halfAlpha" allowBlank="1" showInputMessage="1" showErrorMessage="1" error="リストから選択してください" sqref="S224" xr:uid="{13CF69F1-D6B1-4BB8-91E2-DD517119E146}">
      <formula1>"一般,特定,　"</formula1>
    </dataValidation>
    <dataValidation type="whole" imeMode="halfAlpha" allowBlank="1" showInputMessage="1" showErrorMessage="1" error="有効な数字を入力してください" sqref="T224" xr:uid="{4DACE9E2-93EB-4B4E-B65E-31B1BB2EF0FB}">
      <formula1>0</formula1>
      <formula2>9999999999</formula2>
    </dataValidation>
    <dataValidation type="whole" imeMode="halfAlpha" allowBlank="1" showInputMessage="1" showErrorMessage="1" error="有効な数字を入力してください" sqref="U224" xr:uid="{C4AC1EBE-2877-4855-AC5F-36E468733038}">
      <formula1>0</formula1>
      <formula2>9999999999</formula2>
    </dataValidation>
    <dataValidation type="whole" imeMode="halfAlpha" allowBlank="1" showInputMessage="1" showErrorMessage="1" error="有効な数字を入力してください" sqref="V224" xr:uid="{92A1D55D-5135-41F2-89CB-15F40BEDEE31}">
      <formula1>0</formula1>
      <formula2>9999999999</formula2>
    </dataValidation>
    <dataValidation type="whole" imeMode="halfAlpha" allowBlank="1" showInputMessage="1" showErrorMessage="1" error="有効な数字を入力してください" sqref="W224" xr:uid="{0CE5B8F2-79ED-4BF1-84B5-167EBE121E6A}">
      <formula1>0</formula1>
      <formula2>9999999999</formula2>
    </dataValidation>
    <dataValidation type="whole" imeMode="halfAlpha" allowBlank="1" showInputMessage="1" showErrorMessage="1" error="有効な数字を入力してください" sqref="X224" xr:uid="{7C201C47-4529-4C82-A969-03BF08E65DFA}">
      <formula1>0</formula1>
      <formula2>9999999999</formula2>
    </dataValidation>
    <dataValidation type="whole" imeMode="halfAlpha" allowBlank="1" showInputMessage="1" showErrorMessage="1" error="有効な数字を入力してください" sqref="Y224" xr:uid="{4034F6FA-FE81-486A-858A-5EF864D2F7EB}">
      <formula1>0</formula1>
      <formula2>9999999999</formula2>
    </dataValidation>
    <dataValidation type="list" imeMode="halfAlpha" allowBlank="1" showInputMessage="1" showErrorMessage="1" error="リストから選択してください" sqref="K225:L225" xr:uid="{CB512E85-B368-4977-B68A-4190FA799DAF}">
      <formula1>"○,　"</formula1>
    </dataValidation>
    <dataValidation type="list" imeMode="halfAlpha" allowBlank="1" showInputMessage="1" showErrorMessage="1" error="リストから選択してください" sqref="M225:N225" xr:uid="{419B22D3-9DDA-4E90-B552-2EDA8C3C921C}">
      <formula1>"一般,特定,　"</formula1>
    </dataValidation>
    <dataValidation type="whole" imeMode="halfAlpha" allowBlank="1" showInputMessage="1" showErrorMessage="1" error="有効な数字を入力してください" sqref="O225:P225" xr:uid="{59810B80-F464-4B90-BEE3-6AC26449F3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5:R225" xr:uid="{8BE738BB-5D27-4BB5-B0FA-60F8A899E486}">
      <formula1>-9999999999</formula1>
      <formula2>9999999999</formula2>
    </dataValidation>
    <dataValidation type="list" imeMode="halfAlpha" allowBlank="1" showInputMessage="1" showErrorMessage="1" error="リストから選択してください" sqref="S225" xr:uid="{4F4B1531-0842-46F5-A8D6-DFA3300AE4AD}">
      <formula1>"一般,特定,　"</formula1>
    </dataValidation>
    <dataValidation type="whole" imeMode="halfAlpha" allowBlank="1" showInputMessage="1" showErrorMessage="1" error="有効な数字を入力してください" sqref="T225" xr:uid="{AA7A59CF-8D70-453A-9DAC-C645209E22B6}">
      <formula1>0</formula1>
      <formula2>9999999999</formula2>
    </dataValidation>
    <dataValidation type="whole" imeMode="halfAlpha" allowBlank="1" showInputMessage="1" showErrorMessage="1" error="有効な数字を入力してください" sqref="U225" xr:uid="{D2CFECAD-F131-4564-B1BA-24DF14A32263}">
      <formula1>0</formula1>
      <formula2>9999999999</formula2>
    </dataValidation>
    <dataValidation type="whole" imeMode="halfAlpha" allowBlank="1" showInputMessage="1" showErrorMessage="1" error="有効な数字を入力してください" sqref="V225" xr:uid="{E1BBA885-9505-496D-B963-D66463B001BC}">
      <formula1>0</formula1>
      <formula2>9999999999</formula2>
    </dataValidation>
    <dataValidation type="whole" imeMode="halfAlpha" allowBlank="1" showInputMessage="1" showErrorMessage="1" error="有効な数字を入力してください" sqref="W225" xr:uid="{E231F72E-607E-486D-A8AC-436E92C8120B}">
      <formula1>0</formula1>
      <formula2>9999999999</formula2>
    </dataValidation>
    <dataValidation type="whole" imeMode="halfAlpha" allowBlank="1" showInputMessage="1" showErrorMessage="1" error="有効な数字を入力してください" sqref="X225" xr:uid="{2B3FD723-E166-44FB-95B5-81F041B09D7C}">
      <formula1>0</formula1>
      <formula2>9999999999</formula2>
    </dataValidation>
    <dataValidation type="whole" imeMode="halfAlpha" allowBlank="1" showInputMessage="1" showErrorMessage="1" error="有効な数字を入力してください" sqref="Y225" xr:uid="{194F707D-F203-4669-8B25-E476CC915349}">
      <formula1>0</formula1>
      <formula2>9999999999</formula2>
    </dataValidation>
    <dataValidation type="list" imeMode="halfAlpha" allowBlank="1" showInputMessage="1" showErrorMessage="1" error="リストから選択してください" sqref="K226:L226" xr:uid="{E781B9F9-D46F-4F21-90F2-254F0B7DC428}">
      <formula1>"○,　"</formula1>
    </dataValidation>
    <dataValidation type="list" imeMode="halfAlpha" allowBlank="1" showInputMessage="1" showErrorMessage="1" error="リストから選択してください" sqref="M226:N226" xr:uid="{ACAED4E8-BF92-42AD-BBEC-C4F149DD2E5A}">
      <formula1>"一般,特定,　"</formula1>
    </dataValidation>
    <dataValidation type="whole" imeMode="halfAlpha" allowBlank="1" showInputMessage="1" showErrorMessage="1" error="有効な数字を入力してください" sqref="O226:P226" xr:uid="{206D09E3-2098-4B26-AD89-CD22CD5359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R226" xr:uid="{BA5A0F8C-F6D0-4386-B0C9-FBADB6DFF06F}">
      <formula1>-9999999999</formula1>
      <formula2>9999999999</formula2>
    </dataValidation>
    <dataValidation type="list" imeMode="halfAlpha" allowBlank="1" showInputMessage="1" showErrorMessage="1" error="リストから選択してください" sqref="S226" xr:uid="{0EBE541A-23D8-4FF0-BCD5-8D0A26FEC130}">
      <formula1>"一般,特定,　"</formula1>
    </dataValidation>
    <dataValidation type="whole" imeMode="halfAlpha" allowBlank="1" showInputMessage="1" showErrorMessage="1" error="有効な数字を入力してください" sqref="T226" xr:uid="{743D1445-01C9-4F10-BD31-9BCEDB53887E}">
      <formula1>0</formula1>
      <formula2>9999999999</formula2>
    </dataValidation>
    <dataValidation type="whole" imeMode="halfAlpha" allowBlank="1" showInputMessage="1" showErrorMessage="1" error="有効な数字を入力してください" sqref="U226" xr:uid="{A76BD7BD-CEB8-4A71-95C6-5E18F5AC77C2}">
      <formula1>0</formula1>
      <formula2>9999999999</formula2>
    </dataValidation>
    <dataValidation type="whole" imeMode="halfAlpha" allowBlank="1" showInputMessage="1" showErrorMessage="1" error="有効な数字を入力してください" sqref="V226" xr:uid="{439B16D5-EEB3-4CB0-8A92-069BC9FDB8F9}">
      <formula1>0</formula1>
      <formula2>9999999999</formula2>
    </dataValidation>
    <dataValidation type="whole" imeMode="halfAlpha" allowBlank="1" showInputMessage="1" showErrorMessage="1" error="有効な数字を入力してください" sqref="W226" xr:uid="{082BEE52-6A00-45F4-9A79-AB8E21BB77B4}">
      <formula1>0</formula1>
      <formula2>9999999999</formula2>
    </dataValidation>
    <dataValidation type="whole" imeMode="halfAlpha" allowBlank="1" showInputMessage="1" showErrorMessage="1" error="有効な数字を入力してください" sqref="X226" xr:uid="{3441A852-6569-414A-91FC-BA706032050B}">
      <formula1>0</formula1>
      <formula2>9999999999</formula2>
    </dataValidation>
    <dataValidation type="whole" imeMode="halfAlpha" allowBlank="1" showInputMessage="1" showErrorMessage="1" error="有効な数字を入力してください" sqref="Y226" xr:uid="{E23AD89F-1200-497A-AF72-FC4602D49F93}">
      <formula1>0</formula1>
      <formula2>9999999999</formula2>
    </dataValidation>
    <dataValidation type="list" imeMode="halfAlpha" allowBlank="1" showInputMessage="1" showErrorMessage="1" error="リストから選択してください" sqref="K227:L227" xr:uid="{38A75DD2-6A9A-4BB5-96B0-1CD34B639203}">
      <formula1>"○,　"</formula1>
    </dataValidation>
    <dataValidation type="list" imeMode="halfAlpha" allowBlank="1" showInputMessage="1" showErrorMessage="1" error="リストから選択してください" sqref="M227:N227" xr:uid="{0A19CE5C-BF73-4577-8671-7F839A260F82}">
      <formula1>"一般,特定,　"</formula1>
    </dataValidation>
    <dataValidation type="whole" imeMode="halfAlpha" allowBlank="1" showInputMessage="1" showErrorMessage="1" error="有効な数字を入力してください" sqref="O227:P227" xr:uid="{C9CECE7C-4E11-458D-B797-08DB7766C9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R227" xr:uid="{16471A57-62F6-4035-884D-48BC5667756E}">
      <formula1>-9999999999</formula1>
      <formula2>9999999999</formula2>
    </dataValidation>
    <dataValidation type="list" imeMode="halfAlpha" allowBlank="1" showInputMessage="1" showErrorMessage="1" error="リストから選択してください" sqref="S227" xr:uid="{F9D74E08-27F7-4453-9678-B392EB997D8E}">
      <formula1>"一般,特定,　"</formula1>
    </dataValidation>
    <dataValidation type="whole" imeMode="halfAlpha" allowBlank="1" showInputMessage="1" showErrorMessage="1" error="有効な数字を入力してください" sqref="T227" xr:uid="{1518CB1C-60B4-4389-A6E9-86C009ED42A6}">
      <formula1>0</formula1>
      <formula2>9999999999</formula2>
    </dataValidation>
    <dataValidation type="whole" imeMode="halfAlpha" allowBlank="1" showInputMessage="1" showErrorMessage="1" error="有効な数字を入力してください" sqref="U227" xr:uid="{5C1FF3A4-6628-4DB8-A600-D2E891C18842}">
      <formula1>0</formula1>
      <formula2>9999999999</formula2>
    </dataValidation>
    <dataValidation type="whole" imeMode="halfAlpha" allowBlank="1" showInputMessage="1" showErrorMessage="1" error="有効な数字を入力してください" sqref="V227" xr:uid="{4D0050C7-9F59-4C30-A4CE-1AE55518A774}">
      <formula1>0</formula1>
      <formula2>9999999999</formula2>
    </dataValidation>
    <dataValidation type="whole" imeMode="halfAlpha" allowBlank="1" showInputMessage="1" showErrorMessage="1" error="有効な数字を入力してください" sqref="W227" xr:uid="{5909FC5A-DB80-45CA-BDA0-4E8AF226C352}">
      <formula1>0</formula1>
      <formula2>9999999999</formula2>
    </dataValidation>
    <dataValidation type="whole" imeMode="halfAlpha" allowBlank="1" showInputMessage="1" showErrorMessage="1" error="有効な数字を入力してください" sqref="X227" xr:uid="{E773D7B5-3E61-487F-A5B9-2169C4F5B466}">
      <formula1>0</formula1>
      <formula2>9999999999</formula2>
    </dataValidation>
    <dataValidation type="whole" imeMode="halfAlpha" allowBlank="1" showInputMessage="1" showErrorMessage="1" error="有効な数字を入力してください" sqref="Y227" xr:uid="{A3812E82-56A1-4DB7-9B0B-9FA2D66642A3}">
      <formula1>0</formula1>
      <formula2>9999999999</formula2>
    </dataValidation>
    <dataValidation type="list" imeMode="halfAlpha" allowBlank="1" showInputMessage="1" showErrorMessage="1" error="リストから選択してください" sqref="K228:L228" xr:uid="{27FD1426-592D-4A8A-B997-8A07E14BAB7B}">
      <formula1>"○,　"</formula1>
    </dataValidation>
    <dataValidation type="list" imeMode="halfAlpha" allowBlank="1" showInputMessage="1" showErrorMessage="1" error="リストから選択してください" sqref="M228:N228" xr:uid="{C3FFC705-505E-44F4-89C1-8B0741F28016}">
      <formula1>"一般,特定,　"</formula1>
    </dataValidation>
    <dataValidation type="whole" imeMode="halfAlpha" allowBlank="1" showInputMessage="1" showErrorMessage="1" error="有効な数字を入力してください" sqref="O228:P228" xr:uid="{16E78D55-E2E2-4F40-91E2-3DE47825E9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R228" xr:uid="{B2C8BA65-DBBF-4888-AF71-7650C4BC8757}">
      <formula1>-9999999999</formula1>
      <formula2>9999999999</formula2>
    </dataValidation>
    <dataValidation type="list" imeMode="halfAlpha" allowBlank="1" showInputMessage="1" showErrorMessage="1" error="リストから選択してください" sqref="S228" xr:uid="{BA7BB96E-4E88-4D51-8E3B-49BC43C0691E}">
      <formula1>"一般,特定,　"</formula1>
    </dataValidation>
    <dataValidation type="whole" imeMode="halfAlpha" allowBlank="1" showInputMessage="1" showErrorMessage="1" error="有効な数字を入力してください" sqref="T228" xr:uid="{6A56C314-B5AB-47AD-8FE2-7D282A84CD44}">
      <formula1>0</formula1>
      <formula2>9999999999</formula2>
    </dataValidation>
    <dataValidation type="whole" imeMode="halfAlpha" allowBlank="1" showInputMessage="1" showErrorMessage="1" error="有効な数字を入力してください" sqref="U228" xr:uid="{49FA8CA1-FF9F-4919-8A73-9ED91494C502}">
      <formula1>0</formula1>
      <formula2>9999999999</formula2>
    </dataValidation>
    <dataValidation type="whole" imeMode="halfAlpha" allowBlank="1" showInputMessage="1" showErrorMessage="1" error="有効な数字を入力してください" sqref="V228" xr:uid="{4374A57E-3960-48B0-B8E1-CE91CC501AAC}">
      <formula1>0</formula1>
      <formula2>9999999999</formula2>
    </dataValidation>
    <dataValidation type="whole" imeMode="halfAlpha" allowBlank="1" showInputMessage="1" showErrorMessage="1" error="有効な数字を入力してください" sqref="W228" xr:uid="{F322ECFD-0196-4404-A200-54D0F2B7E18C}">
      <formula1>0</formula1>
      <formula2>9999999999</formula2>
    </dataValidation>
    <dataValidation type="whole" imeMode="halfAlpha" allowBlank="1" showInputMessage="1" showErrorMessage="1" error="有効な数字を入力してください" sqref="X228" xr:uid="{6201823D-6157-483F-9DFA-F279AAC57A2C}">
      <formula1>0</formula1>
      <formula2>9999999999</formula2>
    </dataValidation>
    <dataValidation type="whole" imeMode="halfAlpha" allowBlank="1" showInputMessage="1" showErrorMessage="1" error="有効な数字を入力してください" sqref="Y228" xr:uid="{C73382B6-A013-416D-8814-33598ED8A46B}">
      <formula1>0</formula1>
      <formula2>9999999999</formula2>
    </dataValidation>
    <dataValidation type="list" imeMode="halfAlpha" allowBlank="1" showInputMessage="1" showErrorMessage="1" error="リストから選択してください" sqref="K229:L229" xr:uid="{B478AEBB-F357-4142-88F2-556033D179FA}">
      <formula1>"○,　"</formula1>
    </dataValidation>
    <dataValidation type="list" imeMode="halfAlpha" allowBlank="1" showInputMessage="1" showErrorMessage="1" error="リストから選択してください" sqref="M229:N229" xr:uid="{AD4936B2-1B9F-433E-B2EF-3528AAED8F8D}">
      <formula1>"一般,特定,　"</formula1>
    </dataValidation>
    <dataValidation type="whole" imeMode="halfAlpha" allowBlank="1" showInputMessage="1" showErrorMessage="1" error="有効な数字を入力してください" sqref="O229:P229" xr:uid="{C90DF91E-9B16-487D-ADDD-8FA1D0D12B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R229" xr:uid="{3AEBCB8A-7E76-423E-81B3-33CBD1B36179}">
      <formula1>-9999999999</formula1>
      <formula2>9999999999</formula2>
    </dataValidation>
    <dataValidation type="list" imeMode="halfAlpha" allowBlank="1" showInputMessage="1" showErrorMessage="1" error="リストから選択してください" sqref="S229" xr:uid="{CD4F95D8-D421-4EC2-9E18-49609F70FDB3}">
      <formula1>"一般,特定,　"</formula1>
    </dataValidation>
    <dataValidation type="whole" imeMode="halfAlpha" allowBlank="1" showInputMessage="1" showErrorMessage="1" error="有効な数字を入力してください" sqref="T229" xr:uid="{FC247E10-A1D1-4831-B8B2-08DA9B0AE2C6}">
      <formula1>0</formula1>
      <formula2>9999999999</formula2>
    </dataValidation>
    <dataValidation type="whole" imeMode="halfAlpha" allowBlank="1" showInputMessage="1" showErrorMessage="1" error="有効な数字を入力してください" sqref="U229" xr:uid="{D835AD8D-F807-4FEC-86E0-86F4E8968747}">
      <formula1>0</formula1>
      <formula2>9999999999</formula2>
    </dataValidation>
    <dataValidation type="whole" imeMode="halfAlpha" allowBlank="1" showInputMessage="1" showErrorMessage="1" error="有効な数字を入力してください" sqref="V229" xr:uid="{65DA5A12-B211-4743-B1E6-9B8766EE29D9}">
      <formula1>0</formula1>
      <formula2>9999999999</formula2>
    </dataValidation>
    <dataValidation type="whole" imeMode="halfAlpha" allowBlank="1" showInputMessage="1" showErrorMessage="1" error="有効な数字を入力してください" sqref="W229" xr:uid="{7C2C819B-2D35-4D8A-8729-73CB14E7D346}">
      <formula1>0</formula1>
      <formula2>9999999999</formula2>
    </dataValidation>
    <dataValidation type="whole" imeMode="halfAlpha" allowBlank="1" showInputMessage="1" showErrorMessage="1" error="有効な数字を入力してください" sqref="X229" xr:uid="{B20CCD53-9045-448C-B697-C29A4E067200}">
      <formula1>0</formula1>
      <formula2>9999999999</formula2>
    </dataValidation>
    <dataValidation type="whole" imeMode="halfAlpha" allowBlank="1" showInputMessage="1" showErrorMessage="1" error="有効な数字を入力してください" sqref="Y229" xr:uid="{20969943-6FCD-4D44-A26D-BEF3CC15992E}">
      <formula1>0</formula1>
      <formula2>9999999999</formula2>
    </dataValidation>
    <dataValidation type="list" imeMode="halfAlpha" allowBlank="1" showInputMessage="1" showErrorMessage="1" error="リストから選択してください" sqref="K230:L230" xr:uid="{8A0381FE-F5BB-4519-82F5-057A2AF42CFB}">
      <formula1>"○,　"</formula1>
    </dataValidation>
    <dataValidation type="list" imeMode="halfAlpha" allowBlank="1" showInputMessage="1" showErrorMessage="1" error="リストから選択してください" sqref="M230:N230" xr:uid="{3E793F7B-0567-4FE3-B606-CA99909FDF1E}">
      <formula1>"一般,特定,　"</formula1>
    </dataValidation>
    <dataValidation type="whole" imeMode="halfAlpha" allowBlank="1" showInputMessage="1" showErrorMessage="1" error="有効な数字を入力してください" sqref="O230:P230" xr:uid="{0214C9A7-7FDD-4EA7-AC50-5D43A955F7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R230" xr:uid="{6F177DAB-C362-4A1E-8FEA-2A40D366E939}">
      <formula1>-9999999999</formula1>
      <formula2>9999999999</formula2>
    </dataValidation>
    <dataValidation type="list" imeMode="halfAlpha" allowBlank="1" showInputMessage="1" showErrorMessage="1" error="リストから選択してください" sqref="S230" xr:uid="{8BE92753-EF29-40A9-9212-61347FD44F4F}">
      <formula1>"一般,特定,　"</formula1>
    </dataValidation>
    <dataValidation type="whole" imeMode="halfAlpha" allowBlank="1" showInputMessage="1" showErrorMessage="1" error="有効な数字を入力してください" sqref="T230" xr:uid="{B013EAA0-AE2D-4B40-8883-49ECB742CC45}">
      <formula1>0</formula1>
      <formula2>9999999999</formula2>
    </dataValidation>
    <dataValidation type="whole" imeMode="halfAlpha" allowBlank="1" showInputMessage="1" showErrorMessage="1" error="有効な数字を入力してください" sqref="U230" xr:uid="{2210E7F3-BDB2-4F8A-8130-0583E4CE101F}">
      <formula1>0</formula1>
      <formula2>9999999999</formula2>
    </dataValidation>
    <dataValidation type="whole" imeMode="halfAlpha" allowBlank="1" showInputMessage="1" showErrorMessage="1" error="有効な数字を入力してください" sqref="V230" xr:uid="{D63A0C44-F352-4D3D-BD54-6BBAA8979408}">
      <formula1>0</formula1>
      <formula2>9999999999</formula2>
    </dataValidation>
    <dataValidation type="whole" imeMode="halfAlpha" allowBlank="1" showInputMessage="1" showErrorMessage="1" error="有効な数字を入力してください" sqref="W230" xr:uid="{9E3EDB6C-CDB9-47C4-8B3A-DD6BEECA5DE1}">
      <formula1>0</formula1>
      <formula2>9999999999</formula2>
    </dataValidation>
    <dataValidation type="whole" imeMode="halfAlpha" allowBlank="1" showInputMessage="1" showErrorMessage="1" error="有効な数字を入力してください" sqref="X230" xr:uid="{CF1454FA-24B3-4A69-A504-B01313B8E756}">
      <formula1>0</formula1>
      <formula2>9999999999</formula2>
    </dataValidation>
    <dataValidation type="whole" imeMode="halfAlpha" allowBlank="1" showInputMessage="1" showErrorMessage="1" error="有効な数字を入力してください" sqref="Y230" xr:uid="{B26D1B80-64CB-400C-869C-F8792B189842}">
      <formula1>0</formula1>
      <formula2>9999999999</formula2>
    </dataValidation>
    <dataValidation type="list" imeMode="halfAlpha" allowBlank="1" showInputMessage="1" showErrorMessage="1" error="リストから選択してください" sqref="K231:L231" xr:uid="{2CBAA72D-37FC-48F5-B98C-9F41A16BFE61}">
      <formula1>"○,　"</formula1>
    </dataValidation>
    <dataValidation type="list" imeMode="halfAlpha" allowBlank="1" showInputMessage="1" showErrorMessage="1" error="リストから選択してください" sqref="M231:N231" xr:uid="{EB5B5D72-F032-4CFA-B219-2FA23F0CDA6E}">
      <formula1>"一般,特定,　"</formula1>
    </dataValidation>
    <dataValidation type="whole" imeMode="halfAlpha" allowBlank="1" showInputMessage="1" showErrorMessage="1" error="有効な数字を入力してください" sqref="O231:P231" xr:uid="{3E47BA34-FDF1-4BCB-AFA2-F65B6B911D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13E17739-0DBA-460D-AF57-A04585522DFF}">
      <formula1>-9999999999</formula1>
      <formula2>9999999999</formula2>
    </dataValidation>
    <dataValidation type="list" imeMode="halfAlpha" allowBlank="1" showInputMessage="1" showErrorMessage="1" error="リストから選択してください" sqref="S231" xr:uid="{7D4626E7-9E53-48BD-A5F9-A5E62A89169A}">
      <formula1>"一般,特定,　"</formula1>
    </dataValidation>
    <dataValidation type="whole" imeMode="halfAlpha" allowBlank="1" showInputMessage="1" showErrorMessage="1" error="有効な数字を入力してください" sqref="T231" xr:uid="{5DDED82B-B7E2-48A4-B4B5-9865204069CD}">
      <formula1>0</formula1>
      <formula2>9999999999</formula2>
    </dataValidation>
    <dataValidation type="whole" imeMode="halfAlpha" allowBlank="1" showInputMessage="1" showErrorMessage="1" error="有効な数字を入力してください" sqref="U231" xr:uid="{30A93623-3180-4F4D-B47D-B8220976896E}">
      <formula1>0</formula1>
      <formula2>9999999999</formula2>
    </dataValidation>
    <dataValidation type="whole" imeMode="halfAlpha" allowBlank="1" showInputMessage="1" showErrorMessage="1" error="有効な数字を入力してください" sqref="V231" xr:uid="{E896E744-0AAE-434C-9A34-5DB948C09CAF}">
      <formula1>0</formula1>
      <formula2>9999999999</formula2>
    </dataValidation>
    <dataValidation type="whole" imeMode="halfAlpha" allowBlank="1" showInputMessage="1" showErrorMessage="1" error="有効な数字を入力してください" sqref="W231" xr:uid="{438F1465-5F6C-40F2-8552-F7A6ADAF7ED1}">
      <formula1>0</formula1>
      <formula2>9999999999</formula2>
    </dataValidation>
    <dataValidation type="whole" imeMode="halfAlpha" allowBlank="1" showInputMessage="1" showErrorMessage="1" error="有効な数字を入力してください" sqref="X231" xr:uid="{92D32F03-C7FD-4720-AF9D-52DBAAB9C1E8}">
      <formula1>0</formula1>
      <formula2>9999999999</formula2>
    </dataValidation>
    <dataValidation type="whole" imeMode="halfAlpha" allowBlank="1" showInputMessage="1" showErrorMessage="1" error="有効な数字を入力してください" sqref="Y231" xr:uid="{E9013D9A-6FB4-46C6-94C2-799AEA6B78EB}">
      <formula1>0</formula1>
      <formula2>9999999999</formula2>
    </dataValidation>
    <dataValidation type="list" imeMode="halfAlpha" allowBlank="1" showInputMessage="1" showErrorMessage="1" error="リストから選択してください" sqref="K232:L232" xr:uid="{BA5B19FC-344A-45A2-A1C6-5A07DC446D84}">
      <formula1>"○,　"</formula1>
    </dataValidation>
    <dataValidation type="list" imeMode="halfAlpha" allowBlank="1" showInputMessage="1" showErrorMessage="1" error="リストから選択してください" sqref="M232:N232" xr:uid="{6C47D2C4-7E70-43E7-AB6E-8835537F6203}">
      <formula1>"一般,特定,　"</formula1>
    </dataValidation>
    <dataValidation type="whole" imeMode="halfAlpha" allowBlank="1" showInputMessage="1" showErrorMessage="1" error="有効な数字を入力してください" sqref="O232:P232" xr:uid="{54D4F9BE-3BF7-4358-A617-6041CA993E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D7A30C0A-898B-4E52-ABD7-0A3673DB9141}">
      <formula1>-9999999999</formula1>
      <formula2>9999999999</formula2>
    </dataValidation>
    <dataValidation type="list" imeMode="halfAlpha" allowBlank="1" showInputMessage="1" showErrorMessage="1" error="リストから選択してください" sqref="S232" xr:uid="{45D8D0E4-9017-426B-9A31-86F18AD1B20B}">
      <formula1>"一般,特定,　"</formula1>
    </dataValidation>
    <dataValidation type="whole" imeMode="halfAlpha" allowBlank="1" showInputMessage="1" showErrorMessage="1" error="有効な数字を入力してください" sqref="T232" xr:uid="{50322262-2EBD-4E26-AB44-B7ABF9862B15}">
      <formula1>0</formula1>
      <formula2>9999999999</formula2>
    </dataValidation>
    <dataValidation type="whole" imeMode="halfAlpha" allowBlank="1" showInputMessage="1" showErrorMessage="1" error="有効な数字を入力してください" sqref="U232" xr:uid="{519E394B-FD98-4B66-88BB-F744E0CDD848}">
      <formula1>0</formula1>
      <formula2>9999999999</formula2>
    </dataValidation>
    <dataValidation type="whole" imeMode="halfAlpha" allowBlank="1" showInputMessage="1" showErrorMessage="1" error="有効な数字を入力してください" sqref="V232" xr:uid="{59B0A1EA-2E73-458E-97DE-847971F9C559}">
      <formula1>0</formula1>
      <formula2>9999999999</formula2>
    </dataValidation>
    <dataValidation type="whole" imeMode="halfAlpha" allowBlank="1" showInputMessage="1" showErrorMessage="1" error="有効な数字を入力してください" sqref="W232" xr:uid="{1DEEAAE0-7055-4C76-B8AF-83C5BE0EAC85}">
      <formula1>0</formula1>
      <formula2>9999999999</formula2>
    </dataValidation>
    <dataValidation type="whole" imeMode="halfAlpha" allowBlank="1" showInputMessage="1" showErrorMessage="1" error="有効な数字を入力してください" sqref="X232" xr:uid="{E7F7590E-8618-4ABD-B484-90EFDB5BE0EC}">
      <formula1>0</formula1>
      <formula2>9999999999</formula2>
    </dataValidation>
    <dataValidation type="whole" imeMode="halfAlpha" allowBlank="1" showInputMessage="1" showErrorMessage="1" error="有効な数字を入力してください" sqref="Y232" xr:uid="{66E8FADA-1A24-41B0-A726-1A0E93BA2E33}">
      <formula1>0</formula1>
      <formula2>9999999999</formula2>
    </dataValidation>
    <dataValidation type="list" imeMode="halfAlpha" allowBlank="1" showInputMessage="1" showErrorMessage="1" error="リストから選択してください" sqref="K233:L233" xr:uid="{5958C6A4-D947-4CEC-B836-AED6125E8D85}">
      <formula1>"○,　"</formula1>
    </dataValidation>
    <dataValidation type="list" imeMode="halfAlpha" allowBlank="1" showInputMessage="1" showErrorMessage="1" error="リストから選択してください" sqref="M233:N233" xr:uid="{8077E6AB-D54F-439B-BCE9-1A16E4782CA1}">
      <formula1>"一般,特定,　"</formula1>
    </dataValidation>
    <dataValidation type="whole" imeMode="halfAlpha" allowBlank="1" showInputMessage="1" showErrorMessage="1" error="有効な数字を入力してください" sqref="O233:P233" xr:uid="{1D54C46C-840E-426E-943C-BA99B84A04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9D2780C8-9EF8-495C-A098-94240AD9561A}">
      <formula1>-9999999999</formula1>
      <formula2>9999999999</formula2>
    </dataValidation>
    <dataValidation type="list" imeMode="halfAlpha" allowBlank="1" showInputMessage="1" showErrorMessage="1" error="リストから選択してください" sqref="S233" xr:uid="{9BE213D3-D2C9-4579-AED4-F0C215F77CA1}">
      <formula1>"一般,特定,　"</formula1>
    </dataValidation>
    <dataValidation type="whole" imeMode="halfAlpha" allowBlank="1" showInputMessage="1" showErrorMessage="1" error="有効な数字を入力してください" sqref="T233" xr:uid="{2BEC97D7-6E25-4E98-A792-A710A18A33C0}">
      <formula1>0</formula1>
      <formula2>9999999999</formula2>
    </dataValidation>
    <dataValidation type="whole" imeMode="halfAlpha" allowBlank="1" showInputMessage="1" showErrorMessage="1" error="有効な数字を入力してください" sqref="U233" xr:uid="{84FC49C8-3597-4AA1-9EA7-C03A8419D085}">
      <formula1>0</formula1>
      <formula2>9999999999</formula2>
    </dataValidation>
    <dataValidation type="whole" imeMode="halfAlpha" allowBlank="1" showInputMessage="1" showErrorMessage="1" error="有効な数字を入力してください" sqref="V233" xr:uid="{B5B20E9A-5703-4B50-8E23-B625C97875CD}">
      <formula1>0</formula1>
      <formula2>9999999999</formula2>
    </dataValidation>
    <dataValidation type="whole" imeMode="halfAlpha" allowBlank="1" showInputMessage="1" showErrorMessage="1" error="有効な数字を入力してください" sqref="W233" xr:uid="{719A99DB-B4B0-435F-BE44-2BE701D60AD9}">
      <formula1>0</formula1>
      <formula2>9999999999</formula2>
    </dataValidation>
    <dataValidation type="whole" imeMode="halfAlpha" allowBlank="1" showInputMessage="1" showErrorMessage="1" error="有効な数字を入力してください" sqref="X233" xr:uid="{518F338B-811F-4C95-84DD-895E1B46CAC3}">
      <formula1>0</formula1>
      <formula2>9999999999</formula2>
    </dataValidation>
    <dataValidation type="whole" imeMode="halfAlpha" allowBlank="1" showInputMessage="1" showErrorMessage="1" error="有効な数字を入力してください" sqref="Y233" xr:uid="{462A4A98-EDC4-47D8-865C-FC0E69B0ACDD}">
      <formula1>0</formula1>
      <formula2>9999999999</formula2>
    </dataValidation>
    <dataValidation type="list" imeMode="halfAlpha" allowBlank="1" showInputMessage="1" showErrorMessage="1" error="リストから選択してください" sqref="K234:L234" xr:uid="{298FE3DE-0989-440F-9E8D-AD74787295E0}">
      <formula1>"○,　"</formula1>
    </dataValidation>
    <dataValidation type="list" imeMode="halfAlpha" allowBlank="1" showInputMessage="1" showErrorMessage="1" error="リストから選択してください" sqref="M234:N234" xr:uid="{9B3F68CB-E4D0-41C8-9F3C-CC30CAF1B122}">
      <formula1>"一般,特定,　"</formula1>
    </dataValidation>
    <dataValidation type="whole" imeMode="halfAlpha" allowBlank="1" showInputMessage="1" showErrorMessage="1" error="有効な数字を入力してください" sqref="O234:P234" xr:uid="{1D61ECB3-849F-4AF1-95AE-161AE79818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00732EAC-AD9F-44EF-BCA0-46CA180518B2}">
      <formula1>-9999999999</formula1>
      <formula2>9999999999</formula2>
    </dataValidation>
    <dataValidation type="list" imeMode="halfAlpha" allowBlank="1" showInputMessage="1" showErrorMessage="1" error="リストから選択してください" sqref="S234" xr:uid="{2910B44C-D167-4B05-9D99-A2FF4FFA1CCC}">
      <formula1>"一般,特定,　"</formula1>
    </dataValidation>
    <dataValidation type="whole" imeMode="halfAlpha" allowBlank="1" showInputMessage="1" showErrorMessage="1" error="有効な数字を入力してください" sqref="T234" xr:uid="{1E09A583-C401-43F5-A9FE-5EF6F465CAF8}">
      <formula1>0</formula1>
      <formula2>9999999999</formula2>
    </dataValidation>
    <dataValidation type="whole" imeMode="halfAlpha" allowBlank="1" showInputMessage="1" showErrorMessage="1" error="有効な数字を入力してください" sqref="U234" xr:uid="{A154C7AD-03AE-4ADE-ADFC-2BE8484F8F9C}">
      <formula1>0</formula1>
      <formula2>9999999999</formula2>
    </dataValidation>
    <dataValidation type="whole" imeMode="halfAlpha" allowBlank="1" showInputMessage="1" showErrorMessage="1" error="有効な数字を入力してください" sqref="V234" xr:uid="{4D398502-677F-478D-A358-93FD4D61E3C9}">
      <formula1>0</formula1>
      <formula2>9999999999</formula2>
    </dataValidation>
    <dataValidation type="whole" imeMode="halfAlpha" allowBlank="1" showInputMessage="1" showErrorMessage="1" error="有効な数字を入力してください" sqref="W234" xr:uid="{5D860798-5521-48EC-B64E-A01FCDB8A8B7}">
      <formula1>0</formula1>
      <formula2>9999999999</formula2>
    </dataValidation>
    <dataValidation type="whole" imeMode="halfAlpha" allowBlank="1" showInputMessage="1" showErrorMessage="1" error="有効な数字を入力してください" sqref="X234" xr:uid="{188F3C4B-315B-4021-8A96-B81BEFAE41F3}">
      <formula1>0</formula1>
      <formula2>9999999999</formula2>
    </dataValidation>
    <dataValidation type="whole" imeMode="halfAlpha" allowBlank="1" showInputMessage="1" showErrorMessage="1" error="有効な数字を入力してください" sqref="Y234" xr:uid="{813A3ECF-48CC-4EAC-80D3-7A87000CA3F9}">
      <formula1>0</formula1>
      <formula2>9999999999</formula2>
    </dataValidation>
    <dataValidation type="list" imeMode="halfAlpha" allowBlank="1" showInputMessage="1" showErrorMessage="1" error="リストから選択してください" sqref="K235:L235" xr:uid="{98E337F5-A4BD-4CB6-B1A4-59114E494C17}">
      <formula1>"○,　"</formula1>
    </dataValidation>
    <dataValidation type="list" imeMode="halfAlpha" allowBlank="1" showInputMessage="1" showErrorMessage="1" error="リストから選択してください" sqref="M235:N235" xr:uid="{066D68D8-384E-4092-92B5-59DC45DEE36D}">
      <formula1>"一般,特定,　"</formula1>
    </dataValidation>
    <dataValidation type="whole" imeMode="halfAlpha" allowBlank="1" showInputMessage="1" showErrorMessage="1" error="有効な数字を入力してください" sqref="O235:P235" xr:uid="{5EFAD7ED-E512-4221-A20F-1DF3547EDD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1C29CBD7-DFB5-45B2-90E2-CE11EBF3CADD}">
      <formula1>-9999999999</formula1>
      <formula2>9999999999</formula2>
    </dataValidation>
    <dataValidation type="list" imeMode="halfAlpha" allowBlank="1" showInputMessage="1" showErrorMessage="1" error="リストから選択してください" sqref="S235" xr:uid="{A444E126-5DFE-4814-B987-616AE05B50ED}">
      <formula1>"一般,特定,　"</formula1>
    </dataValidation>
    <dataValidation type="whole" imeMode="halfAlpha" allowBlank="1" showInputMessage="1" showErrorMessage="1" error="有効な数字を入力してください" sqref="T235" xr:uid="{3E7CE165-5FB1-4B4B-A553-4C66D3943380}">
      <formula1>0</formula1>
      <formula2>9999999999</formula2>
    </dataValidation>
    <dataValidation type="whole" imeMode="halfAlpha" allowBlank="1" showInputMessage="1" showErrorMessage="1" error="有効な数字を入力してください" sqref="U235" xr:uid="{8152C4E5-0CBE-4C5F-AA95-76D5382324B6}">
      <formula1>0</formula1>
      <formula2>9999999999</formula2>
    </dataValidation>
    <dataValidation type="whole" imeMode="halfAlpha" allowBlank="1" showInputMessage="1" showErrorMessage="1" error="有効な数字を入力してください" sqref="V235" xr:uid="{AE7A47D8-9D76-4D83-82DB-ACFB970D9F1C}">
      <formula1>0</formula1>
      <formula2>9999999999</formula2>
    </dataValidation>
    <dataValidation type="whole" imeMode="halfAlpha" allowBlank="1" showInputMessage="1" showErrorMessage="1" error="有効な数字を入力してください" sqref="W235" xr:uid="{EAAFA718-1011-4A04-B9AC-613CE63B21C1}">
      <formula1>0</formula1>
      <formula2>9999999999</formula2>
    </dataValidation>
    <dataValidation type="whole" imeMode="halfAlpha" allowBlank="1" showInputMessage="1" showErrorMessage="1" error="有効な数字を入力してください" sqref="X235" xr:uid="{C9C7C737-2C8A-4D8C-AC0E-F3EF9EED4232}">
      <formula1>0</formula1>
      <formula2>9999999999</formula2>
    </dataValidation>
    <dataValidation type="whole" imeMode="halfAlpha" allowBlank="1" showInputMessage="1" showErrorMessage="1" error="有効な数字を入力してください" sqref="Y235" xr:uid="{3FE60B7B-65B4-4069-8AAB-63BA1EFDE803}">
      <formula1>0</formula1>
      <formula2>9999999999</formula2>
    </dataValidation>
    <dataValidation type="list" imeMode="halfAlpha" allowBlank="1" showInputMessage="1" showErrorMessage="1" error="リストから選択してください" sqref="K236:L236" xr:uid="{55636832-B406-4B7D-B809-7734448BADB2}">
      <formula1>"○,　"</formula1>
    </dataValidation>
    <dataValidation type="list" imeMode="halfAlpha" allowBlank="1" showInputMessage="1" showErrorMessage="1" error="リストから選択してください" sqref="M236:N236" xr:uid="{CB889B07-7B90-442A-8D62-023AF473DA2B}">
      <formula1>"一般,特定,　"</formula1>
    </dataValidation>
    <dataValidation type="whole" imeMode="halfAlpha" allowBlank="1" showInputMessage="1" showErrorMessage="1" error="有効な数字を入力してください" sqref="O236:P236" xr:uid="{8944CD61-2100-418E-8405-286E1CD08F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ACFE540D-6D7B-49EA-88C6-3EC8B7146181}">
      <formula1>-9999999999</formula1>
      <formula2>9999999999</formula2>
    </dataValidation>
    <dataValidation type="list" imeMode="halfAlpha" allowBlank="1" showInputMessage="1" showErrorMessage="1" error="リストから選択してください" sqref="S236" xr:uid="{92C138C3-C601-47E2-BE29-C0EC36100CA1}">
      <formula1>"一般,特定,　"</formula1>
    </dataValidation>
    <dataValidation type="whole" imeMode="halfAlpha" allowBlank="1" showInputMessage="1" showErrorMessage="1" error="有効な数字を入力してください" sqref="T236" xr:uid="{F0246FFF-654C-4392-8138-054F9EE6B423}">
      <formula1>0</formula1>
      <formula2>9999999999</formula2>
    </dataValidation>
    <dataValidation type="whole" imeMode="halfAlpha" allowBlank="1" showInputMessage="1" showErrorMessage="1" error="有効な数字を入力してください" sqref="U236" xr:uid="{A63F41A8-0E12-43A4-9042-E35DE990F2CA}">
      <formula1>0</formula1>
      <formula2>9999999999</formula2>
    </dataValidation>
    <dataValidation type="whole" imeMode="halfAlpha" allowBlank="1" showInputMessage="1" showErrorMessage="1" error="有効な数字を入力してください" sqref="V236" xr:uid="{70CB0D6A-EC93-4684-9793-65C4363B64A4}">
      <formula1>0</formula1>
      <formula2>9999999999</formula2>
    </dataValidation>
    <dataValidation type="whole" imeMode="halfAlpha" allowBlank="1" showInputMessage="1" showErrorMessage="1" error="有効な数字を入力してください" sqref="W236" xr:uid="{E1701E74-589B-4EF7-BD92-C23D9B443506}">
      <formula1>0</formula1>
      <formula2>9999999999</formula2>
    </dataValidation>
    <dataValidation type="whole" imeMode="halfAlpha" allowBlank="1" showInputMessage="1" showErrorMessage="1" error="有効な数字を入力してください" sqref="X236" xr:uid="{3E5180C3-30D1-4970-8D9C-22A64418B1EB}">
      <formula1>0</formula1>
      <formula2>9999999999</formula2>
    </dataValidation>
    <dataValidation type="whole" imeMode="halfAlpha" allowBlank="1" showInputMessage="1" showErrorMessage="1" error="有効な数字を入力してください" sqref="Y236" xr:uid="{6BE5C052-BEFF-41C8-94B5-B0D56B272D1D}">
      <formula1>0</formula1>
      <formula2>9999999999</formula2>
    </dataValidation>
    <dataValidation type="list" imeMode="halfAlpha" allowBlank="1" showInputMessage="1" showErrorMessage="1" error="リストから選択してください" sqref="K237:L237" xr:uid="{60977443-C287-4348-A26B-CCC12B0DDA21}">
      <formula1>"○,　"</formula1>
    </dataValidation>
    <dataValidation type="list" imeMode="halfAlpha" allowBlank="1" showInputMessage="1" showErrorMessage="1" error="リストから選択してください" sqref="M237:N237" xr:uid="{D0D38E41-D35E-47B1-B3C7-F3043C05A783}">
      <formula1>"一般,特定,　"</formula1>
    </dataValidation>
    <dataValidation type="whole" imeMode="halfAlpha" allowBlank="1" showInputMessage="1" showErrorMessage="1" error="有効な数字を入力してください" sqref="O237:P237" xr:uid="{BAF43352-803C-42AC-9B60-CC83E0663D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4DB3C35C-E0AA-44A1-8A82-863A7897C07F}">
      <formula1>-9999999999</formula1>
      <formula2>9999999999</formula2>
    </dataValidation>
    <dataValidation type="list" imeMode="halfAlpha" allowBlank="1" showInputMessage="1" showErrorMessage="1" error="リストから選択してください" sqref="S237" xr:uid="{F5912C1F-7CD3-4C58-ABAC-0F47428D662B}">
      <formula1>"一般,特定,　"</formula1>
    </dataValidation>
    <dataValidation type="whole" imeMode="halfAlpha" allowBlank="1" showInputMessage="1" showErrorMessage="1" error="有効な数字を入力してください" sqref="T237" xr:uid="{ADAC8877-9B4C-4E1E-98DE-1A6E0903E780}">
      <formula1>0</formula1>
      <formula2>9999999999</formula2>
    </dataValidation>
    <dataValidation type="whole" imeMode="halfAlpha" allowBlank="1" showInputMessage="1" showErrorMessage="1" error="有効な数字を入力してください" sqref="U237" xr:uid="{AE259AB1-A32C-4D55-AE6A-A3C863680BAA}">
      <formula1>0</formula1>
      <formula2>9999999999</formula2>
    </dataValidation>
    <dataValidation type="whole" imeMode="halfAlpha" allowBlank="1" showInputMessage="1" showErrorMessage="1" error="有効な数字を入力してください" sqref="V237" xr:uid="{DD2F2B5B-428C-422D-A48C-8D6BDD5A4B1C}">
      <formula1>0</formula1>
      <formula2>9999999999</formula2>
    </dataValidation>
    <dataValidation type="whole" imeMode="halfAlpha" allowBlank="1" showInputMessage="1" showErrorMessage="1" error="有効な数字を入力してください" sqref="W237" xr:uid="{89A606C1-600F-46B2-9B0D-18C0A110110E}">
      <formula1>0</formula1>
      <formula2>9999999999</formula2>
    </dataValidation>
    <dataValidation type="whole" imeMode="halfAlpha" allowBlank="1" showInputMessage="1" showErrorMessage="1" error="有効な数字を入力してください" sqref="X237" xr:uid="{86A8CB69-E10E-431B-8E30-EB20C529B597}">
      <formula1>0</formula1>
      <formula2>9999999999</formula2>
    </dataValidation>
    <dataValidation type="whole" imeMode="halfAlpha" allowBlank="1" showInputMessage="1" showErrorMessage="1" error="有効な数字を入力してください" sqref="Y237" xr:uid="{F81441FD-FA15-47E9-BF3F-31330CA8EBFF}">
      <formula1>0</formula1>
      <formula2>9999999999</formula2>
    </dataValidation>
    <dataValidation type="list" imeMode="halfAlpha" allowBlank="1" showInputMessage="1" showErrorMessage="1" error="リストから選択してください" sqref="K238:L238" xr:uid="{BD1001DA-8404-473C-AACF-C31CEDDD27E1}">
      <formula1>"○,　"</formula1>
    </dataValidation>
    <dataValidation type="list" imeMode="halfAlpha" allowBlank="1" showInputMessage="1" showErrorMessage="1" error="リストから選択してください" sqref="M238:N238" xr:uid="{34915AF5-0178-4672-B198-F7D90B3409A7}">
      <formula1>"一般,特定,　"</formula1>
    </dataValidation>
    <dataValidation type="whole" imeMode="halfAlpha" allowBlank="1" showInputMessage="1" showErrorMessage="1" error="有効な数字を入力してください" sqref="O238:P238" xr:uid="{11BB4119-1D81-4029-BCA3-760D607D98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R238" xr:uid="{BC40A8BC-FFD9-4294-AE13-6F85A9F458EB}">
      <formula1>-9999999999</formula1>
      <formula2>9999999999</formula2>
    </dataValidation>
    <dataValidation type="list" imeMode="halfAlpha" allowBlank="1" showInputMessage="1" showErrorMessage="1" error="リストから選択してください" sqref="S238" xr:uid="{17654FA2-C668-48DE-A3C6-E56EBF680E47}">
      <formula1>"一般,特定,　"</formula1>
    </dataValidation>
    <dataValidation type="whole" imeMode="halfAlpha" allowBlank="1" showInputMessage="1" showErrorMessage="1" error="有効な数字を入力してください" sqref="T238" xr:uid="{60968CF9-5C84-4F98-ADD2-3A5ED2A563E2}">
      <formula1>0</formula1>
      <formula2>9999999999</formula2>
    </dataValidation>
    <dataValidation type="whole" imeMode="halfAlpha" allowBlank="1" showInputMessage="1" showErrorMessage="1" error="有効な数字を入力してください" sqref="U238" xr:uid="{F50B64B5-905C-4CA7-8343-6C0156987938}">
      <formula1>0</formula1>
      <formula2>9999999999</formula2>
    </dataValidation>
    <dataValidation type="whole" imeMode="halfAlpha" allowBlank="1" showInputMessage="1" showErrorMessage="1" error="有効な数字を入力してください" sqref="V238" xr:uid="{59F42585-A0C0-4545-927B-494757BB191D}">
      <formula1>0</formula1>
      <formula2>9999999999</formula2>
    </dataValidation>
    <dataValidation type="whole" imeMode="halfAlpha" allowBlank="1" showInputMessage="1" showErrorMessage="1" error="有効な数字を入力してください" sqref="W238" xr:uid="{421FEA44-63C9-4ED4-9807-E1A7EB8105BC}">
      <formula1>0</formula1>
      <formula2>9999999999</formula2>
    </dataValidation>
    <dataValidation type="whole" imeMode="halfAlpha" allowBlank="1" showInputMessage="1" showErrorMessage="1" error="有効な数字を入力してください" sqref="X238" xr:uid="{5531FE6B-D135-4FEE-9487-469BDB0B375F}">
      <formula1>0</formula1>
      <formula2>9999999999</formula2>
    </dataValidation>
    <dataValidation type="whole" imeMode="halfAlpha" allowBlank="1" showInputMessage="1" showErrorMessage="1" error="有効な数字を入力してください" sqref="Y238" xr:uid="{E5857448-3B29-4C62-89E7-81E4719D9CE7}">
      <formula1>0</formula1>
      <formula2>9999999999</formula2>
    </dataValidation>
    <dataValidation type="list" imeMode="halfAlpha" allowBlank="1" showInputMessage="1" showErrorMessage="1" error="リストから選択してください" sqref="K239:L239" xr:uid="{8410E916-AC25-4D1B-832B-629641431A89}">
      <formula1>"○,　"</formula1>
    </dataValidation>
    <dataValidation type="list" imeMode="halfAlpha" allowBlank="1" showInputMessage="1" showErrorMessage="1" error="リストから選択してください" sqref="M239:N239" xr:uid="{9DC04B96-9C4E-4127-B008-23EAFADD44AF}">
      <formula1>"一般,特定,　"</formula1>
    </dataValidation>
    <dataValidation type="whole" imeMode="halfAlpha" allowBlank="1" showInputMessage="1" showErrorMessage="1" error="有効な数字を入力してください" sqref="O239:P239" xr:uid="{9E68D993-7449-4AA0-9FE2-2F7BD4E671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R239" xr:uid="{1243BCE4-FD24-4895-B371-7EB0EB3D2002}">
      <formula1>-9999999999</formula1>
      <formula2>9999999999</formula2>
    </dataValidation>
    <dataValidation type="list" imeMode="halfAlpha" allowBlank="1" showInputMessage="1" showErrorMessage="1" error="リストから選択してください" sqref="S239" xr:uid="{4F11878F-982C-4B02-B587-AE32C6BEEB6E}">
      <formula1>"一般,特定,　"</formula1>
    </dataValidation>
    <dataValidation type="whole" imeMode="halfAlpha" allowBlank="1" showInputMessage="1" showErrorMessage="1" error="有効な数字を入力してください" sqref="T239" xr:uid="{5B9A6F4A-D759-42FC-B0BD-383140EA336C}">
      <formula1>0</formula1>
      <formula2>9999999999</formula2>
    </dataValidation>
    <dataValidation type="whole" imeMode="halfAlpha" allowBlank="1" showInputMessage="1" showErrorMessage="1" error="有効な数字を入力してください" sqref="U239" xr:uid="{F51DE620-5DB8-4B20-8D83-C3CDD7C7808B}">
      <formula1>0</formula1>
      <formula2>9999999999</formula2>
    </dataValidation>
    <dataValidation type="whole" imeMode="halfAlpha" allowBlank="1" showInputMessage="1" showErrorMessage="1" error="有効な数字を入力してください" sqref="V239" xr:uid="{3F41E017-0101-4C28-8F74-426684DAB81B}">
      <formula1>0</formula1>
      <formula2>9999999999</formula2>
    </dataValidation>
    <dataValidation type="whole" imeMode="halfAlpha" allowBlank="1" showInputMessage="1" showErrorMessage="1" error="有効な数字を入力してください" sqref="W239" xr:uid="{D8D97C63-07E5-4957-8386-520D5BCBDD0E}">
      <formula1>0</formula1>
      <formula2>9999999999</formula2>
    </dataValidation>
    <dataValidation type="whole" imeMode="halfAlpha" allowBlank="1" showInputMessage="1" showErrorMessage="1" error="有効な数字を入力してください" sqref="X239" xr:uid="{660E5EBF-A4F2-4AFD-A37B-41E04B5E54BF}">
      <formula1>0</formula1>
      <formula2>9999999999</formula2>
    </dataValidation>
    <dataValidation type="whole" imeMode="halfAlpha" allowBlank="1" showInputMessage="1" showErrorMessage="1" error="有効な数字を入力してください" sqref="Y239" xr:uid="{D49546AB-73E3-4880-8255-EA84F5645BCA}">
      <formula1>0</formula1>
      <formula2>9999999999</formula2>
    </dataValidation>
    <dataValidation type="list" imeMode="halfAlpha" allowBlank="1" showInputMessage="1" showErrorMessage="1" error="リストから選択してください" sqref="K240:L240" xr:uid="{1E1ECE3D-E3CE-4EE7-B63F-5B5123E12905}">
      <formula1>"○,　"</formula1>
    </dataValidation>
    <dataValidation type="list" imeMode="halfAlpha" allowBlank="1" showInputMessage="1" showErrorMessage="1" error="リストから選択してください" sqref="M240:N240" xr:uid="{4DE0C569-2671-4ACF-84AE-5D89750AB6F9}">
      <formula1>"一般,特定,　"</formula1>
    </dataValidation>
    <dataValidation type="whole" imeMode="halfAlpha" allowBlank="1" showInputMessage="1" showErrorMessage="1" error="有効な数字を入力してください" sqref="O240:P240" xr:uid="{70289C1E-760A-414B-8C2C-172DB9D01E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R240" xr:uid="{91A35AF4-7FE2-49E2-AD52-08660F35AA0A}">
      <formula1>-9999999999</formula1>
      <formula2>9999999999</formula2>
    </dataValidation>
    <dataValidation type="list" imeMode="halfAlpha" allowBlank="1" showInputMessage="1" showErrorMessage="1" error="リストから選択してください" sqref="S240" xr:uid="{E8836FC4-5515-4DD8-9206-75B7594D3581}">
      <formula1>"一般,特定,　"</formula1>
    </dataValidation>
    <dataValidation type="whole" imeMode="halfAlpha" allowBlank="1" showInputMessage="1" showErrorMessage="1" error="有効な数字を入力してください" sqref="T240" xr:uid="{2EE844C5-909A-4325-8470-59E96FF76074}">
      <formula1>0</formula1>
      <formula2>9999999999</formula2>
    </dataValidation>
    <dataValidation type="whole" imeMode="halfAlpha" allowBlank="1" showInputMessage="1" showErrorMessage="1" error="有効な数字を入力してください" sqref="U240" xr:uid="{D32C9B0D-8701-4655-B22A-C210623143B3}">
      <formula1>0</formula1>
      <formula2>9999999999</formula2>
    </dataValidation>
    <dataValidation type="whole" imeMode="halfAlpha" allowBlank="1" showInputMessage="1" showErrorMessage="1" error="有効な数字を入力してください" sqref="V240" xr:uid="{79F74682-9E3F-4DF0-B27C-685026B4B56D}">
      <formula1>0</formula1>
      <formula2>9999999999</formula2>
    </dataValidation>
    <dataValidation type="whole" imeMode="halfAlpha" allowBlank="1" showInputMessage="1" showErrorMessage="1" error="有効な数字を入力してください" sqref="W240" xr:uid="{5FA6FA12-1FCF-4B2F-8A3C-8DF1947AFD0E}">
      <formula1>0</formula1>
      <formula2>9999999999</formula2>
    </dataValidation>
    <dataValidation type="whole" imeMode="halfAlpha" allowBlank="1" showInputMessage="1" showErrorMessage="1" error="有効な数字を入力してください" sqref="X240" xr:uid="{7C9E2D8C-6B8F-4CB1-8699-1CD0DE2AE51D}">
      <formula1>0</formula1>
      <formula2>9999999999</formula2>
    </dataValidation>
    <dataValidation type="whole" imeMode="halfAlpha" allowBlank="1" showInputMessage="1" showErrorMessage="1" error="有効な数字を入力してください" sqref="Y240" xr:uid="{A14A0A0C-6B9D-45DA-827B-EE4271D77B10}">
      <formula1>0</formula1>
      <formula2>9999999999</formula2>
    </dataValidation>
    <dataValidation type="list" imeMode="halfAlpha" allowBlank="1" showInputMessage="1" showErrorMessage="1" error="リストから選択してください" sqref="K241:L241" xr:uid="{3D2E15EF-61E4-4F1F-84FF-40232C858230}">
      <formula1>"○,　"</formula1>
    </dataValidation>
    <dataValidation type="list" imeMode="halfAlpha" allowBlank="1" showInputMessage="1" showErrorMessage="1" error="リストから選択してください" sqref="M241:N241" xr:uid="{2FB6A37C-3815-4D85-93EE-71FB5D12FAF8}">
      <formula1>"一般,特定,　"</formula1>
    </dataValidation>
    <dataValidation type="whole" imeMode="halfAlpha" allowBlank="1" showInputMessage="1" showErrorMessage="1" error="有効な数字を入力してください" sqref="O241:P241" xr:uid="{24BEA8DE-99DA-41D8-8A28-AE6539D392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1:R241" xr:uid="{BD0C2D55-5020-46E3-81BC-B0F832F52128}">
      <formula1>-9999999999</formula1>
      <formula2>9999999999</formula2>
    </dataValidation>
    <dataValidation type="list" imeMode="halfAlpha" allowBlank="1" showInputMessage="1" showErrorMessage="1" error="リストから選択してください" sqref="S241" xr:uid="{A56A1043-8A9C-4E81-A14D-8CE486A32B38}">
      <formula1>"一般,特定,　"</formula1>
    </dataValidation>
    <dataValidation type="whole" imeMode="halfAlpha" allowBlank="1" showInputMessage="1" showErrorMessage="1" error="有効な数字を入力してください" sqref="T241" xr:uid="{78DAC0AA-C365-40A5-B957-A87B72455CCD}">
      <formula1>0</formula1>
      <formula2>9999999999</formula2>
    </dataValidation>
    <dataValidation type="whole" imeMode="halfAlpha" allowBlank="1" showInputMessage="1" showErrorMessage="1" error="有効な数字を入力してください" sqref="U241" xr:uid="{7E3B9B59-2C36-4281-96AC-C5E79664E42F}">
      <formula1>0</formula1>
      <formula2>9999999999</formula2>
    </dataValidation>
    <dataValidation type="whole" imeMode="halfAlpha" allowBlank="1" showInputMessage="1" showErrorMessage="1" error="有効な数字を入力してください" sqref="V241" xr:uid="{AE9E9CF6-55E7-4718-B021-2E3EA66757EC}">
      <formula1>0</formula1>
      <formula2>9999999999</formula2>
    </dataValidation>
    <dataValidation type="whole" imeMode="halfAlpha" allowBlank="1" showInputMessage="1" showErrorMessage="1" error="有効な数字を入力してください" sqref="W241" xr:uid="{BE4AF3A1-B31F-4761-889B-BA050F014A53}">
      <formula1>0</formula1>
      <formula2>9999999999</formula2>
    </dataValidation>
    <dataValidation type="whole" imeMode="halfAlpha" allowBlank="1" showInputMessage="1" showErrorMessage="1" error="有効な数字を入力してください" sqref="X241" xr:uid="{2BB4337E-BC89-4A50-B8DE-FBAC344A2D2C}">
      <formula1>0</formula1>
      <formula2>9999999999</formula2>
    </dataValidation>
    <dataValidation type="whole" imeMode="halfAlpha" allowBlank="1" showInputMessage="1" showErrorMessage="1" error="有効な数字を入力してください" sqref="Y241" xr:uid="{70928A5B-784A-4CB1-9F59-1644FBB21904}">
      <formula1>0</formula1>
      <formula2>9999999999</formula2>
    </dataValidation>
    <dataValidation type="list" imeMode="halfAlpha" allowBlank="1" showInputMessage="1" showErrorMessage="1" error="リストから選択してください" sqref="K242:L242" xr:uid="{4EE81513-9AE3-4AA6-AAB6-DB307953F98D}">
      <formula1>"○,　"</formula1>
    </dataValidation>
    <dataValidation type="list" imeMode="halfAlpha" allowBlank="1" showInputMessage="1" showErrorMessage="1" error="リストから選択してください" sqref="M242:N242" xr:uid="{9BE1870F-3EF7-4348-98AC-EA017A86D399}">
      <formula1>"一般,特定,　"</formula1>
    </dataValidation>
    <dataValidation type="whole" imeMode="halfAlpha" allowBlank="1" showInputMessage="1" showErrorMessage="1" error="有効な数字を入力してください" sqref="O242:P242" xr:uid="{F5EFBFB3-4713-431C-B9E4-ED6111C2EE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2:R242" xr:uid="{CAE5D3DC-D67A-4A0F-90A2-ACB1CA766E06}">
      <formula1>-9999999999</formula1>
      <formula2>9999999999</formula2>
    </dataValidation>
    <dataValidation type="list" imeMode="halfAlpha" allowBlank="1" showInputMessage="1" showErrorMessage="1" error="リストから選択してください" sqref="S242" xr:uid="{D42EBB70-68FF-4494-BC32-0F21B337C216}">
      <formula1>"一般,特定,　"</formula1>
    </dataValidation>
    <dataValidation type="whole" imeMode="halfAlpha" allowBlank="1" showInputMessage="1" showErrorMessage="1" error="有効な数字を入力してください" sqref="T242" xr:uid="{96D9453D-EEFE-446C-9D85-371CB89A0E0D}">
      <formula1>0</formula1>
      <formula2>9999999999</formula2>
    </dataValidation>
    <dataValidation type="whole" imeMode="halfAlpha" allowBlank="1" showInputMessage="1" showErrorMessage="1" error="有効な数字を入力してください" sqref="U242" xr:uid="{45547A1A-6510-46BD-8685-0D0D3EF9944B}">
      <formula1>0</formula1>
      <formula2>9999999999</formula2>
    </dataValidation>
    <dataValidation type="whole" imeMode="halfAlpha" allowBlank="1" showInputMessage="1" showErrorMessage="1" error="有効な数字を入力してください" sqref="V242" xr:uid="{1E08B672-2562-4D8C-B4F9-1BA0340FF92E}">
      <formula1>0</formula1>
      <formula2>9999999999</formula2>
    </dataValidation>
    <dataValidation type="whole" imeMode="halfAlpha" allowBlank="1" showInputMessage="1" showErrorMessage="1" error="有効な数字を入力してください" sqref="W242" xr:uid="{BF08DDC8-8360-420B-8E4E-9BAAAFD23543}">
      <formula1>0</formula1>
      <formula2>9999999999</formula2>
    </dataValidation>
    <dataValidation type="whole" imeMode="halfAlpha" allowBlank="1" showInputMessage="1" showErrorMessage="1" error="有効な数字を入力してください" sqref="X242" xr:uid="{6DDFA6AC-037D-4272-AD7A-2ECD07DF033D}">
      <formula1>0</formula1>
      <formula2>9999999999</formula2>
    </dataValidation>
    <dataValidation type="whole" imeMode="halfAlpha" allowBlank="1" showInputMessage="1" showErrorMessage="1" error="有効な数字を入力してください" sqref="Y242" xr:uid="{BC4712EE-99DA-4A6B-AF8F-EAED014C2572}">
      <formula1>0</formula1>
      <formula2>9999999999</formula2>
    </dataValidation>
    <dataValidation type="list" imeMode="halfAlpha" allowBlank="1" showInputMessage="1" showErrorMessage="1" error="リストから選択してください" sqref="K247:M247" xr:uid="{619A8082-699B-4F8C-B19B-E6F2D4790568}">
      <formula1>"○,　"</formula1>
    </dataValidation>
    <dataValidation type="list" imeMode="halfAlpha" allowBlank="1" showInputMessage="1" showErrorMessage="1" error="リストから選択してください" sqref="N247:P247" xr:uid="{F5CBC7D3-70EF-4038-996D-95496EA1F737}">
      <formula1>"○,　"</formula1>
    </dataValidation>
    <dataValidation type="list" imeMode="halfAlpha" allowBlank="1" showInputMessage="1" showErrorMessage="1" error="リストから選択してください" sqref="Q247:S247" xr:uid="{025F4AB8-588A-47CD-BC50-BFB453C81790}">
      <formula1>"○,　"</formula1>
    </dataValidation>
    <dataValidation type="list" imeMode="halfAlpha" allowBlank="1" showInputMessage="1" showErrorMessage="1" error="リストから選択してください" sqref="K250:M250" xr:uid="{3E6CEBC2-2FDC-440C-BF69-BE0631D348BA}">
      <formula1>"○,　"</formula1>
    </dataValidation>
    <dataValidation type="list" imeMode="halfAlpha" allowBlank="1" showInputMessage="1" showErrorMessage="1" error="リストから選択してください" sqref="X260:Y260" xr:uid="{5736FB39-68C5-4BA3-AA99-B572211A9F45}">
      <formula1>"○,　"</formula1>
    </dataValidation>
    <dataValidation type="list" imeMode="halfAlpha" allowBlank="1" showInputMessage="1" showErrorMessage="1" error="リストから選択してください" sqref="X261:Y261" xr:uid="{F2AC6CA4-2A84-4129-9F50-2C9FCC28E0B8}">
      <formula1>"○,　"</formula1>
    </dataValidation>
    <dataValidation type="list" imeMode="halfAlpha" allowBlank="1" showInputMessage="1" showErrorMessage="1" error="リストから選択してください" sqref="X262:Y262" xr:uid="{22FB3C90-DA7F-40A4-85AE-264D441DB2D0}">
      <formula1>"○,　"</formula1>
    </dataValidation>
    <dataValidation type="list" imeMode="halfAlpha" allowBlank="1" showInputMessage="1" showErrorMessage="1" error="リストから選択してください" sqref="X263:Y263" xr:uid="{B205BDD1-C2F0-4A62-8E73-5108D439EE70}">
      <formula1>"○,　"</formula1>
    </dataValidation>
    <dataValidation type="list" imeMode="halfAlpha" allowBlank="1" showInputMessage="1" showErrorMessage="1" error="リストから選択してください" sqref="X264:Y264" xr:uid="{BA95B627-F5C7-4F86-92B9-5FF9733E3C33}">
      <formula1>"○,　"</formula1>
    </dataValidation>
    <dataValidation type="list" imeMode="halfAlpha" allowBlank="1" showInputMessage="1" showErrorMessage="1" error="リストから選択してください" sqref="X265:Y265" xr:uid="{40E4465C-0EFB-4163-9C0A-44D443A4EA6F}">
      <formula1>"○,　"</formula1>
    </dataValidation>
    <dataValidation type="list" imeMode="halfAlpha" allowBlank="1" showInputMessage="1" showErrorMessage="1" error="リストから選択してください" sqref="X266:Y266" xr:uid="{493CAD89-957A-4C0E-A43E-1A8A7870915F}">
      <formula1>"○,　"</formula1>
    </dataValidation>
    <dataValidation type="list" imeMode="halfAlpha" allowBlank="1" showInputMessage="1" showErrorMessage="1" error="リストから選択してください" sqref="X267:Y267" xr:uid="{61DC20DD-01A9-4ED5-8FFF-39764B974F49}">
      <formula1>"○,　"</formula1>
    </dataValidation>
    <dataValidation type="list" imeMode="halfAlpha" allowBlank="1" showInputMessage="1" showErrorMessage="1" error="リストから選択してください" sqref="X268:Y268" xr:uid="{194E3EF5-ADAD-4527-BACD-43E0631762F0}">
      <formula1>"○,　"</formula1>
    </dataValidation>
    <dataValidation type="list" imeMode="halfAlpha" allowBlank="1" showInputMessage="1" showErrorMessage="1" error="リストから選択してください" sqref="X269:Y269" xr:uid="{EBA3DF39-2EE8-427C-A135-DE367E6C41A4}">
      <formula1>"○,　"</formula1>
    </dataValidation>
    <dataValidation type="list" imeMode="halfAlpha" allowBlank="1" showInputMessage="1" showErrorMessage="1" error="リストから選択してください" sqref="X270:Y270" xr:uid="{88AB8385-35CB-41F0-9664-AFC418C4E840}">
      <formula1>"○,　"</formula1>
    </dataValidation>
    <dataValidation type="list" imeMode="halfAlpha" allowBlank="1" showInputMessage="1" showErrorMessage="1" error="リストから選択してください" sqref="X271:Y271" xr:uid="{E31EFE13-E1A5-41A6-9459-59C3DF1DD153}">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01" customWidth="1"/>
    <col min="2" max="16384" width="9" style="101"/>
  </cols>
  <sheetData>
    <row r="1" spans="1:1" x14ac:dyDescent="0.15">
      <c r="A1" s="10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1" t="str">
        <f>"@神奈川県@和歌山県@鹿児島県@"</f>
        <v>@神奈川県@和歌山県@鹿児島県@</v>
      </c>
    </row>
    <row r="3" spans="1:1" x14ac:dyDescent="0.15">
      <c r="A3" s="101" t="s">
        <v>177</v>
      </c>
    </row>
    <row r="4" spans="1:1" x14ac:dyDescent="0.15">
      <c r="A4" s="101" t="s">
        <v>178</v>
      </c>
    </row>
    <row r="10" spans="1:1" x14ac:dyDescent="0.15">
      <c r="A10" s="72" t="s">
        <v>164</v>
      </c>
    </row>
    <row r="11" spans="1:1" x14ac:dyDescent="0.15">
      <c r="A11" s="72" t="s">
        <v>17</v>
      </c>
    </row>
    <row r="12" spans="1:1" x14ac:dyDescent="0.15">
      <c r="A12" s="72" t="s">
        <v>18</v>
      </c>
    </row>
    <row r="13" spans="1:1" x14ac:dyDescent="0.15">
      <c r="A13" s="72" t="s">
        <v>19</v>
      </c>
    </row>
    <row r="14" spans="1:1" x14ac:dyDescent="0.15">
      <c r="A14" s="72" t="s">
        <v>20</v>
      </c>
    </row>
    <row r="15" spans="1:1" x14ac:dyDescent="0.15">
      <c r="A15" s="72" t="s">
        <v>21</v>
      </c>
    </row>
    <row r="16" spans="1:1" x14ac:dyDescent="0.15">
      <c r="A16" s="72" t="s">
        <v>22</v>
      </c>
    </row>
    <row r="17" spans="1:1" x14ac:dyDescent="0.15">
      <c r="A17" s="72" t="s">
        <v>23</v>
      </c>
    </row>
    <row r="18" spans="1:1" x14ac:dyDescent="0.15">
      <c r="A18" s="72" t="s">
        <v>24</v>
      </c>
    </row>
    <row r="19" spans="1:1" x14ac:dyDescent="0.15">
      <c r="A19" s="72" t="s">
        <v>25</v>
      </c>
    </row>
    <row r="20" spans="1:1" x14ac:dyDescent="0.15">
      <c r="A20" s="72" t="s">
        <v>26</v>
      </c>
    </row>
    <row r="21" spans="1:1" x14ac:dyDescent="0.15">
      <c r="A21" s="72" t="s">
        <v>27</v>
      </c>
    </row>
    <row r="22" spans="1:1" x14ac:dyDescent="0.15">
      <c r="A22" s="72" t="s">
        <v>28</v>
      </c>
    </row>
    <row r="23" spans="1:1" x14ac:dyDescent="0.15">
      <c r="A23" s="72" t="s">
        <v>29</v>
      </c>
    </row>
    <row r="24" spans="1:1" x14ac:dyDescent="0.15">
      <c r="A24" s="72" t="s">
        <v>30</v>
      </c>
    </row>
    <row r="25" spans="1:1" x14ac:dyDescent="0.15">
      <c r="A25" s="72" t="s">
        <v>31</v>
      </c>
    </row>
    <row r="26" spans="1:1" x14ac:dyDescent="0.15">
      <c r="A26" s="72" t="s">
        <v>32</v>
      </c>
    </row>
    <row r="27" spans="1:1" x14ac:dyDescent="0.15">
      <c r="A27" s="72" t="s">
        <v>33</v>
      </c>
    </row>
    <row r="28" spans="1:1" x14ac:dyDescent="0.15">
      <c r="A28" s="72" t="s">
        <v>34</v>
      </c>
    </row>
    <row r="29" spans="1:1" x14ac:dyDescent="0.15">
      <c r="A29" s="72" t="s">
        <v>35</v>
      </c>
    </row>
    <row r="30" spans="1:1" x14ac:dyDescent="0.15">
      <c r="A30" s="72" t="s">
        <v>36</v>
      </c>
    </row>
    <row r="31" spans="1:1" x14ac:dyDescent="0.15">
      <c r="A31" s="72" t="s">
        <v>37</v>
      </c>
    </row>
    <row r="32" spans="1:1" x14ac:dyDescent="0.15">
      <c r="A32" s="72" t="s">
        <v>38</v>
      </c>
    </row>
    <row r="33" spans="1:1" x14ac:dyDescent="0.15">
      <c r="A33" s="72" t="s">
        <v>39</v>
      </c>
    </row>
    <row r="34" spans="1:1" x14ac:dyDescent="0.15">
      <c r="A34" s="72" t="s">
        <v>40</v>
      </c>
    </row>
    <row r="35" spans="1:1" x14ac:dyDescent="0.15">
      <c r="A35" s="72" t="s">
        <v>41</v>
      </c>
    </row>
    <row r="36" spans="1:1" x14ac:dyDescent="0.15">
      <c r="A36" s="72" t="s">
        <v>42</v>
      </c>
    </row>
    <row r="37" spans="1:1" x14ac:dyDescent="0.15">
      <c r="A37" s="72" t="s">
        <v>43</v>
      </c>
    </row>
    <row r="38" spans="1:1" x14ac:dyDescent="0.15">
      <c r="A38" s="72" t="s">
        <v>44</v>
      </c>
    </row>
    <row r="39" spans="1:1" x14ac:dyDescent="0.15">
      <c r="A39" s="72" t="s">
        <v>45</v>
      </c>
    </row>
    <row r="40" spans="1:1" x14ac:dyDescent="0.15">
      <c r="A40" s="72" t="s">
        <v>46</v>
      </c>
    </row>
    <row r="41" spans="1:1" x14ac:dyDescent="0.15">
      <c r="A41" s="72" t="s">
        <v>47</v>
      </c>
    </row>
    <row r="42" spans="1:1" x14ac:dyDescent="0.15">
      <c r="A42" s="72" t="s">
        <v>48</v>
      </c>
    </row>
    <row r="43" spans="1:1" x14ac:dyDescent="0.15">
      <c r="A43" s="72" t="s">
        <v>49</v>
      </c>
    </row>
    <row r="44" spans="1:1" x14ac:dyDescent="0.15">
      <c r="A44" s="72" t="s">
        <v>50</v>
      </c>
    </row>
    <row r="45" spans="1:1" x14ac:dyDescent="0.15">
      <c r="A45" s="72" t="s">
        <v>51</v>
      </c>
    </row>
    <row r="46" spans="1:1" x14ac:dyDescent="0.15">
      <c r="A46" s="72" t="s">
        <v>52</v>
      </c>
    </row>
    <row r="47" spans="1:1" x14ac:dyDescent="0.15">
      <c r="A47" s="72" t="s">
        <v>53</v>
      </c>
    </row>
    <row r="48" spans="1:1" x14ac:dyDescent="0.15">
      <c r="A48" s="72" t="s">
        <v>54</v>
      </c>
    </row>
    <row r="49" spans="1:1" x14ac:dyDescent="0.15">
      <c r="A49" s="72" t="s">
        <v>55</v>
      </c>
    </row>
    <row r="50" spans="1:1" x14ac:dyDescent="0.15">
      <c r="A50" s="72" t="s">
        <v>56</v>
      </c>
    </row>
    <row r="51" spans="1:1" x14ac:dyDescent="0.15">
      <c r="A51" s="72" t="s">
        <v>57</v>
      </c>
    </row>
    <row r="52" spans="1:1" x14ac:dyDescent="0.15">
      <c r="A52" s="72" t="s">
        <v>58</v>
      </c>
    </row>
    <row r="53" spans="1:1" x14ac:dyDescent="0.15">
      <c r="A53" s="72" t="s">
        <v>59</v>
      </c>
    </row>
    <row r="54" spans="1:1" x14ac:dyDescent="0.15">
      <c r="A54" s="72" t="s">
        <v>60</v>
      </c>
    </row>
    <row r="55" spans="1:1" x14ac:dyDescent="0.15">
      <c r="A55" s="72" t="s">
        <v>61</v>
      </c>
    </row>
    <row r="56" spans="1:1" x14ac:dyDescent="0.15">
      <c r="A56" s="72" t="s">
        <v>62</v>
      </c>
    </row>
    <row r="57" spans="1:1" x14ac:dyDescent="0.15">
      <c r="A57" s="72" t="s">
        <v>63</v>
      </c>
    </row>
  </sheetData>
  <sheetProtection algorithmName="SHA-512" hashValue="Xyn2UJxvE42jnkMjqdufTVmrIs/dFMyoR6e7EtKs5M6vbKB4fSR4qn4J0jQl+N75rFOKqQw3ewsstNDafQgD+A==" saltValue="fy6ELTmGo3SJ71EL726tLQ=="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