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AU63" i="11"/>
  <c r="AP63" i="11"/>
  <c r="CW102" i="11"/>
  <c r="DB102" i="11"/>
  <c r="DG102" i="11"/>
  <c r="CR102" i="11"/>
  <c r="BG36" i="9" l="1"/>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E42" i="9"/>
  <c r="AM42" i="9"/>
  <c r="U42" i="9"/>
  <c r="C42" i="9"/>
  <c r="BE41" i="9"/>
  <c r="AM41" i="9"/>
  <c r="U41" i="9"/>
  <c r="C41" i="9"/>
  <c r="BE40" i="9"/>
  <c r="AM40" i="9"/>
  <c r="U40" i="9"/>
  <c r="C40" i="9"/>
  <c r="BE39" i="9"/>
  <c r="AM39" i="9"/>
  <c r="U39" i="9"/>
  <c r="C39" i="9"/>
  <c r="BE38" i="9"/>
  <c r="AM38" i="9"/>
  <c r="U38" i="9"/>
  <c r="C38" i="9"/>
  <c r="BE37" i="9"/>
  <c r="C37" i="9"/>
  <c r="BW36" i="9"/>
  <c r="BW37" i="9" s="1"/>
  <c r="BW38" i="9" s="1"/>
  <c r="BW39" i="9" s="1"/>
  <c r="BW40" i="9" s="1"/>
  <c r="BW41" i="9" s="1"/>
  <c r="BW42" i="9" s="1"/>
  <c r="C36" i="9"/>
  <c r="BW35" i="9"/>
  <c r="CO34" i="9"/>
  <c r="CO35" i="9" s="1"/>
  <c r="CO36" i="9" s="1"/>
  <c r="CO37" i="9" s="1"/>
  <c r="CO38" i="9" s="1"/>
  <c r="CO39" i="9" s="1"/>
  <c r="CO40" i="9" s="1"/>
  <c r="CO41" i="9" s="1"/>
  <c r="CO42" i="9" s="1"/>
  <c r="CO43" i="9" s="1"/>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AM36" i="9" s="1"/>
  <c r="AM37" i="9" s="1"/>
  <c r="BE34" i="9"/>
  <c r="BE35" i="9" s="1"/>
  <c r="BE36" i="9" s="1"/>
</calcChain>
</file>

<file path=xl/sharedStrings.xml><?xml version="1.0" encoding="utf-8"?>
<sst xmlns="http://schemas.openxmlformats.org/spreadsheetml/2006/main" count="1030" uniqueCount="568">
  <si>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</si>
  <si>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</si>
  <si>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</si>
  <si>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</si>
  <si>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</si>
  <si>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</si>
  <si>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</si>
  <si>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</si>
  <si>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</si>
  <si>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</si>
  <si>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</si>
  <si>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</si>
  <si>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</si>
  <si>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</si>
  <si>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</si>
  <si>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</si>
  <si>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</si>
  <si>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</si>
  <si>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</si>
  <si>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</si>
  <si>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</si>
  <si>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</si>
  <si>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</si>
  <si>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</si>
  <si>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</si>
  <si>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</si>
  <si>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</si>
  <si>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</si>
  <si>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</si>
  <si>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</si>
  <si>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</si>
  <si>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</si>
  <si>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</si>
  <si>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</si>
  <si>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</si>
  <si>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</si>
  <si>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</si>
  <si>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</si>
  <si>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</si>
  <si>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</si>
  <si>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</si>
  <si>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</si>
  <si>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</si>
  <si>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</si>
  <si>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</si>
  <si>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</si>
  <si>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</si>
  <si>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</si>
  <si>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</si>
  <si>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</si>
  <si>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</si>
  <si>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</si>
  <si>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</si>
  <si>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</si>
  <si>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</si>
  <si>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</si>
  <si>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</si>
  <si>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</si>
  <si>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</si>
  <si>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</si>
  <si>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</si>
  <si>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</si>
  <si>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</si>
  <si>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</si>
  <si>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</si>
  <si>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</si>
  <si>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</si>
  <si>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</si>
  <si>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</si>
  <si>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</si>
  <si>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</si>
  <si>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</si>
  <si>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</si>
  <si>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</si>
  <si>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</si>
  <si>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</si>
  <si>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</si>
  <si>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</si>
  <si>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</si>
  <si>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</si>
  <si>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</si>
  <si>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高岡市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</si>
  <si>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</si>
  <si>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</si>
  <si>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</si>
  <si>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</si>
  <si>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</si>
  <si>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</si>
  <si>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</si>
  <si>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</si>
  <si>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</si>
  <si>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</si>
  <si>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</si>
  <si>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</si>
  <si>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</si>
  <si>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</si>
  <si>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</si>
  <si>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</si>
  <si>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</si>
  <si>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</si>
  <si>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</si>
  <si>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</si>
  <si>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</si>
  <si>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</si>
  <si>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</si>
  <si>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</si>
  <si>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</si>
  <si>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</si>
  <si>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</si>
  <si>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</si>
  <si>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</si>
  <si>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</si>
  <si>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</si>
  <si>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</si>
  <si>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</si>
  <si>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</si>
  <si>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</si>
  <si>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</si>
  <si>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</si>
  <si>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</si>
  <si>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</si>
  <si>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</si>
  <si>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</si>
  <si>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</si>
  <si>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</si>
  <si>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</si>
  <si>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</si>
  <si>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</si>
  <si>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</si>
  <si>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</si>
  <si>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</si>
  <si>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</si>
  <si>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</si>
  <si>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</si>
  <si>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</si>
  <si>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</si>
  <si>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</si>
  <si>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</si>
  <si>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</si>
  <si>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</si>
  <si>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</si>
  <si>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</si>
  <si>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</si>
  <si>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</si>
  <si>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</si>
  <si>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</si>
  <si>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</si>
  <si>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</si>
  <si>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</si>
  <si>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</si>
  <si>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</si>
  <si>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</si>
  <si>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</si>
  <si>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</si>
  <si>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</si>
  <si>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</si>
  <si>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</si>
  <si>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</si>
  <si>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</si>
  <si>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</si>
  <si>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</si>
  <si>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</si>
  <si>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</si>
  <si>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</si>
  <si>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</si>
  <si>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</si>
  <si>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</si>
  <si>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</si>
  <si>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</si>
  <si>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</si>
  <si>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</si>
  <si>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</si>
  <si>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</si>
  <si>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</si>
  <si>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</si>
  <si>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</si>
  <si>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</si>
  <si>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</si>
  <si>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</si>
  <si>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</si>
  <si>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</si>
  <si>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</si>
  <si>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</si>
  <si>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</si>
  <si>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</si>
  <si>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</si>
  <si>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</si>
  <si>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</si>
  <si>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</si>
  <si>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</si>
  <si>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</si>
  <si>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</si>
  <si>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</si>
  <si>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</si>
  <si>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富山県高岡市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</si>
  <si>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</si>
  <si>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</si>
  <si>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</si>
  <si>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</si>
  <si>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</si>
  <si>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</si>
  <si>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</si>
  <si>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</si>
  <si>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</si>
  <si>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</si>
  <si>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</si>
  <si>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</si>
  <si>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</si>
  <si>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</si>
  <si>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</si>
  <si>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</si>
  <si>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</si>
  <si>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</si>
  <si>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</si>
  <si>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</si>
  <si>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</si>
  <si>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</si>
  <si>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</si>
  <si>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</si>
  <si>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</si>
  <si>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</si>
  <si>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</si>
  <si>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</si>
  <si>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</si>
  <si>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</si>
  <si>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</si>
  <si>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</si>
  <si>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</si>
  <si>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</si>
  <si>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</si>
  <si>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</si>
  <si>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</si>
  <si>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</si>
  <si>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</si>
  <si>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</si>
  <si>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</si>
  <si>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</si>
  <si>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</si>
  <si>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</si>
  <si>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</si>
  <si>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</si>
  <si>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</si>
  <si>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</si>
  <si>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</si>
  <si>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</si>
  <si>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</si>
  <si>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</si>
  <si>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</si>
  <si>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</si>
  <si>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</si>
  <si>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</si>
  <si>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</si>
  <si>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</si>
  <si>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</si>
  <si>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</si>
  <si>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</si>
  <si>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</si>
  <si>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</si>
  <si>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</si>
  <si>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</si>
  <si>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</si>
  <si>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</si>
  <si>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</si>
  <si>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</si>
  <si>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</si>
  <si>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</si>
  <si>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</si>
  <si>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</si>
  <si>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</si>
  <si>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</si>
  <si>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</si>
  <si>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</si>
  <si>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</si>
  <si>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</si>
  <si>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</si>
  <si>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</si>
  <si>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</si>
  <si>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</si>
  <si>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</si>
  <si>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</si>
  <si>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</si>
  <si>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</si>
  <si>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</si>
  <si>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</si>
  <si>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</si>
  <si>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</si>
  <si>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</si>
  <si>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</si>
  <si>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</si>
  <si>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</si>
  <si>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</si>
  <si>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</si>
  <si>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</si>
  <si>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</si>
  <si>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</si>
  <si>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</si>
  <si>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</si>
  <si>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</si>
  <si>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</si>
  <si>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</si>
  <si>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</si>
  <si>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</si>
  <si>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</si>
  <si>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</si>
  <si>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</si>
  <si>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</si>
  <si>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</si>
  <si>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</si>
  <si>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</si>
  <si>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</si>
  <si>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</si>
  <si>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</si>
  <si>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</si>
  <si>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</si>
  <si>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</si>
  <si>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</si>
  <si>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</si>
  <si>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</si>
  <si>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</si>
  <si>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</si>
  <si>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</si>
  <si>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</si>
  <si>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</si>
  <si>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</si>
  <si>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</si>
  <si>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</si>
  <si>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</si>
  <si>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</si>
  <si>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</si>
  <si>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</si>
  <si>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</si>
  <si>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</si>
  <si>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</si>
  <si>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</si>
  <si>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</si>
  <si>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</si>
  <si>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</si>
  <si>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</si>
  <si>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</si>
  <si>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</si>
  <si>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</si>
  <si>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</si>
  <si>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</si>
  <si>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富山県高岡市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</si>
  <si>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</si>
  <si>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</si>
  <si>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</si>
  <si>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</si>
  <si>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</si>
  <si>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</si>
  <si>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</si>
  <si>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</si>
  <si>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</si>
  <si>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</si>
  <si>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</si>
  <si>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</si>
  <si>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</si>
  <si>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</si>
  <si>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</si>
  <si>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</si>
  <si>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</si>
  <si>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</si>
  <si>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</si>
  <si>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</si>
  <si>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荻布奨学金事業会計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</si>
  <si>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</si>
  <si>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</si>
  <si>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</si>
  <si>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</si>
  <si>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</si>
  <si>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</si>
  <si>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</si>
  <si>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</si>
  <si>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</si>
  <si>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</si>
  <si>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</si>
  <si>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</si>
  <si>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</si>
  <si>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</si>
  <si>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駐車場事業会計</t>
    <phoneticPr fontId="5"/>
  </si>
  <si>
    <t>介護保険事業会計</t>
    <phoneticPr fontId="5"/>
  </si>
  <si>
    <t>後期高齢者医療事業会計</t>
    <phoneticPr fontId="5"/>
  </si>
  <si>
    <t>高岡市民病院事業会計</t>
    <phoneticPr fontId="5"/>
  </si>
  <si>
    <t>法適用企業</t>
    <phoneticPr fontId="5"/>
  </si>
  <si>
    <t>水道事業会計</t>
    <phoneticPr fontId="5"/>
  </si>
  <si>
    <t>簡易水道事業会計</t>
    <phoneticPr fontId="5"/>
  </si>
  <si>
    <t>工業用水道事業会計</t>
    <phoneticPr fontId="5"/>
  </si>
  <si>
    <t>下水道事業会計</t>
    <phoneticPr fontId="5"/>
  </si>
  <si>
    <t>法非適用企業</t>
    <phoneticPr fontId="5"/>
  </si>
  <si>
    <t>農業集落排水事業会計</t>
    <phoneticPr fontId="5"/>
  </si>
  <si>
    <t>工業団地造成事業会計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</si>
  <si>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</si>
  <si>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</si>
  <si>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</si>
  <si>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</si>
  <si>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</si>
  <si>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</si>
  <si>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</si>
  <si>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</si>
  <si>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</si>
  <si>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</si>
  <si>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</si>
  <si>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</si>
  <si>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</si>
  <si>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</si>
  <si>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</si>
  <si>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</si>
  <si>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</si>
  <si>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</si>
  <si>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</si>
  <si>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</si>
  <si>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</si>
  <si>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</si>
  <si>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</si>
  <si>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</si>
  <si>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</si>
  <si>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</si>
  <si>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</si>
  <si>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</si>
  <si>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</si>
  <si>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</si>
  <si>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</si>
  <si>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</si>
  <si>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</si>
  <si>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</si>
  <si>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</si>
  <si>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</si>
  <si>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</si>
  <si>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</si>
  <si>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</si>
  <si>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</si>
  <si>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</si>
  <si>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</si>
  <si>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</si>
  <si>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</si>
  <si>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</si>
  <si>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</si>
  <si>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</si>
  <si>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</si>
  <si>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</si>
  <si>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</si>
  <si>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</si>
  <si>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</si>
  <si>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</si>
  <si>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</si>
  <si>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</si>
  <si>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</si>
  <si>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</si>
  <si>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</si>
  <si>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</si>
  <si>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</si>
  <si>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</si>
  <si>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</si>
  <si>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</si>
  <si>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</si>
  <si>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</si>
  <si>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</si>
  <si>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</si>
  <si>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</si>
  <si>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</si>
  <si>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</si>
  <si>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</si>
  <si>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</si>
  <si>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</si>
  <si>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</si>
  <si>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</si>
  <si>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</si>
  <si>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</si>
  <si>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</si>
  <si>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</si>
  <si>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</si>
  <si>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</si>
  <si>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</si>
  <si>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</si>
  <si>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</si>
  <si>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</si>
  <si>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</si>
  <si>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</si>
  <si>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</si>
  <si>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</si>
  <si>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</si>
  <si>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</si>
  <si>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</si>
  <si>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</si>
  <si>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</si>
  <si>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</si>
  <si>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</si>
  <si>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</si>
  <si>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</si>
  <si>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</si>
  <si>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</si>
  <si>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</si>
  <si>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</si>
  <si>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</si>
  <si>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</si>
  <si>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</si>
  <si>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</si>
  <si>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</si>
  <si>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</si>
  <si>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</si>
  <si>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</si>
  <si>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</si>
  <si>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</si>
  <si>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</si>
  <si>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</si>
  <si>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</si>
  <si>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</si>
  <si>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</si>
  <si>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</si>
  <si>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</si>
  <si>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</si>
  <si>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</si>
  <si>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</si>
  <si>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</si>
  <si>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</si>
  <si>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</si>
  <si>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</si>
  <si>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</si>
  <si>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</si>
  <si>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</si>
  <si>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</si>
  <si>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</si>
  <si>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</si>
  <si>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</si>
  <si>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0.28</t>
  </si>
  <si>
    <t>▲ 0.21</t>
  </si>
  <si>
    <t>▲ 2.32</t>
  </si>
  <si>
    <t>▲ 0.65</t>
  </si>
  <si>
    <t>高岡市民病院事業会計</t>
  </si>
  <si>
    <t>水道事業会計</t>
  </si>
  <si>
    <t>一般会計</t>
  </si>
  <si>
    <t>工業用水道事業会計</t>
  </si>
  <si>
    <t>国民健康保険事業会計</t>
  </si>
  <si>
    <t>▲ 0.56</t>
  </si>
  <si>
    <t>簡易水道事業会計</t>
  </si>
  <si>
    <t>下水道事業会計</t>
  </si>
  <si>
    <t>後期高齢者医療事業会計</t>
  </si>
  <si>
    <t>その他会計（赤字）</t>
  </si>
  <si>
    <t>その他会計（黒字）</t>
  </si>
  <si>
    <t>基金繰入金906百万円</t>
    <rPh sb="0" eb="2">
      <t>キキン</t>
    </rPh>
    <rPh sb="2" eb="4">
      <t>クリイレ</t>
    </rPh>
    <rPh sb="4" eb="5">
      <t>キン</t>
    </rPh>
    <rPh sb="8" eb="11">
      <t>ヒャクマンエン</t>
    </rPh>
    <phoneticPr fontId="24"/>
  </si>
  <si>
    <t>基金繰入金1百万円</t>
    <rPh sb="0" eb="2">
      <t>キキン</t>
    </rPh>
    <rPh sb="2" eb="4">
      <t>クリイレ</t>
    </rPh>
    <rPh sb="4" eb="5">
      <t>キン</t>
    </rPh>
    <rPh sb="8" eb="9">
      <t>エン</t>
    </rPh>
    <phoneticPr fontId="24"/>
  </si>
  <si>
    <t>砺波地方衛生施設組合</t>
    <rPh sb="0" eb="2">
      <t>トナミ</t>
    </rPh>
    <rPh sb="2" eb="4">
      <t>チホウ</t>
    </rPh>
    <rPh sb="4" eb="6">
      <t>エイセイ</t>
    </rPh>
    <rPh sb="6" eb="8">
      <t>シセツ</t>
    </rPh>
    <rPh sb="8" eb="10">
      <t>クミアイ</t>
    </rPh>
    <phoneticPr fontId="5"/>
  </si>
  <si>
    <t>庄川左岸水害予防組合</t>
    <rPh sb="0" eb="2">
      <t>ショウガワ</t>
    </rPh>
    <rPh sb="2" eb="4">
      <t>サガン</t>
    </rPh>
    <rPh sb="4" eb="6">
      <t>スイガイ</t>
    </rPh>
    <rPh sb="6" eb="8">
      <t>ヨボウ</t>
    </rPh>
    <rPh sb="8" eb="10">
      <t>クミアイ</t>
    </rPh>
    <phoneticPr fontId="5"/>
  </si>
  <si>
    <t>庄川右岸水害予防組合</t>
    <rPh sb="0" eb="2">
      <t>ショウガワ</t>
    </rPh>
    <rPh sb="2" eb="4">
      <t>ウガン</t>
    </rPh>
    <rPh sb="4" eb="6">
      <t>スイガイ</t>
    </rPh>
    <rPh sb="6" eb="8">
      <t>ヨボウ</t>
    </rPh>
    <rPh sb="8" eb="10">
      <t>クミアイ</t>
    </rPh>
    <phoneticPr fontId="5"/>
  </si>
  <si>
    <t>小矢部川中流水害予防組合</t>
    <rPh sb="0" eb="3">
      <t>オヤベ</t>
    </rPh>
    <rPh sb="3" eb="4">
      <t>ガワ</t>
    </rPh>
    <rPh sb="4" eb="6">
      <t>チュウリュウ</t>
    </rPh>
    <rPh sb="6" eb="8">
      <t>スイガイ</t>
    </rPh>
    <rPh sb="8" eb="10">
      <t>ヨボウ</t>
    </rPh>
    <rPh sb="10" eb="12">
      <t>クミアイ</t>
    </rPh>
    <phoneticPr fontId="5"/>
  </si>
  <si>
    <t>富山県市町村総合事務組合</t>
    <rPh sb="0" eb="3">
      <t>トヤマケン</t>
    </rPh>
    <rPh sb="3" eb="6">
      <t>シチョウソン</t>
    </rPh>
    <rPh sb="6" eb="8">
      <t>ソウゴウ</t>
    </rPh>
    <rPh sb="8" eb="10">
      <t>ジム</t>
    </rPh>
    <rPh sb="10" eb="12">
      <t>クミアイ</t>
    </rPh>
    <phoneticPr fontId="5"/>
  </si>
  <si>
    <t>高岡地区広域圏事務組合</t>
    <rPh sb="0" eb="2">
      <t>タカオカ</t>
    </rPh>
    <rPh sb="2" eb="4">
      <t>チク</t>
    </rPh>
    <rPh sb="4" eb="7">
      <t>コウイキケン</t>
    </rPh>
    <rPh sb="7" eb="9">
      <t>ジム</t>
    </rPh>
    <rPh sb="9" eb="11">
      <t>クミアイ</t>
    </rPh>
    <phoneticPr fontId="5"/>
  </si>
  <si>
    <t>富山県市町村会館管理組合</t>
    <rPh sb="0" eb="3">
      <t>トヤマケン</t>
    </rPh>
    <rPh sb="3" eb="6">
      <t>シチョウソン</t>
    </rPh>
    <rPh sb="6" eb="8">
      <t>カイカン</t>
    </rPh>
    <rPh sb="8" eb="10">
      <t>カンリ</t>
    </rPh>
    <rPh sb="10" eb="12">
      <t>クミアイ</t>
    </rPh>
    <phoneticPr fontId="5"/>
  </si>
  <si>
    <t>富山県後期高齢者医療広域連合
（一般会計）</t>
    <rPh sb="0" eb="3">
      <t>トヤマケン</t>
    </rPh>
    <rPh sb="3" eb="5">
      <t>コウキ</t>
    </rPh>
    <rPh sb="5" eb="8">
      <t>コウレイシャ</t>
    </rPh>
    <rPh sb="8" eb="10">
      <t>イリョウ</t>
    </rPh>
    <rPh sb="10" eb="12">
      <t>コウイキ</t>
    </rPh>
    <rPh sb="12" eb="14">
      <t>レンゴウ</t>
    </rPh>
    <rPh sb="16" eb="18">
      <t>イッパン</t>
    </rPh>
    <rPh sb="18" eb="20">
      <t>カイケイ</t>
    </rPh>
    <phoneticPr fontId="5"/>
  </si>
  <si>
    <t>富山県後期高齢者医療広域連合
（後期高齢者医療事業会計）</t>
    <rPh sb="0" eb="3">
      <t>トヤマケン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ジギョウ</t>
    </rPh>
    <rPh sb="25" eb="27">
      <t>カイケイ</t>
    </rPh>
    <phoneticPr fontId="5"/>
  </si>
  <si>
    <t>地方債は富山県市町村振興協会からの補助で償還</t>
    <phoneticPr fontId="2"/>
  </si>
  <si>
    <t>基金繰入金　1,030百万円</t>
    <phoneticPr fontId="2"/>
  </si>
  <si>
    <t>基金繰入金2百万円</t>
  </si>
  <si>
    <t>高岡土地開発公社</t>
    <rPh sb="0" eb="2">
      <t>タカオカ</t>
    </rPh>
    <rPh sb="2" eb="4">
      <t>トチ</t>
    </rPh>
    <rPh sb="4" eb="6">
      <t>カイハツ</t>
    </rPh>
    <rPh sb="6" eb="8">
      <t>コウシャ</t>
    </rPh>
    <phoneticPr fontId="24"/>
  </si>
  <si>
    <t>（財）高岡市民文化振興事業団</t>
    <rPh sb="1" eb="2">
      <t>ザイ</t>
    </rPh>
    <rPh sb="3" eb="5">
      <t>タカオカ</t>
    </rPh>
    <rPh sb="5" eb="7">
      <t>シミン</t>
    </rPh>
    <rPh sb="7" eb="9">
      <t>ブンカ</t>
    </rPh>
    <rPh sb="9" eb="11">
      <t>シンコウ</t>
    </rPh>
    <rPh sb="11" eb="14">
      <t>ジギョウダン</t>
    </rPh>
    <phoneticPr fontId="24"/>
  </si>
  <si>
    <t>（財）とやま・ふくおか家族旅行村公社</t>
    <rPh sb="1" eb="2">
      <t>ザイ</t>
    </rPh>
    <rPh sb="11" eb="13">
      <t>カゾク</t>
    </rPh>
    <rPh sb="13" eb="15">
      <t>リョコウ</t>
    </rPh>
    <rPh sb="15" eb="16">
      <t>ムラ</t>
    </rPh>
    <rPh sb="16" eb="18">
      <t>コウシャ</t>
    </rPh>
    <phoneticPr fontId="24"/>
  </si>
  <si>
    <t>（財）高岡市勤労者福祉サービスセンター</t>
    <rPh sb="1" eb="2">
      <t>ザイ</t>
    </rPh>
    <rPh sb="3" eb="5">
      <t>タカオカ</t>
    </rPh>
    <rPh sb="5" eb="6">
      <t>シ</t>
    </rPh>
    <rPh sb="6" eb="9">
      <t>キンロウシャ</t>
    </rPh>
    <rPh sb="9" eb="11">
      <t>フクシ</t>
    </rPh>
    <phoneticPr fontId="24"/>
  </si>
  <si>
    <t>（社）高岡市自然休養村公社</t>
    <rPh sb="1" eb="2">
      <t>シャ</t>
    </rPh>
    <rPh sb="3" eb="6">
      <t>タカオカシ</t>
    </rPh>
    <rPh sb="6" eb="8">
      <t>シゼン</t>
    </rPh>
    <rPh sb="8" eb="10">
      <t>キュウヨウ</t>
    </rPh>
    <rPh sb="10" eb="11">
      <t>ムラ</t>
    </rPh>
    <rPh sb="11" eb="13">
      <t>コウシャ</t>
    </rPh>
    <phoneticPr fontId="24"/>
  </si>
  <si>
    <t>（財）高岡市体育協会</t>
    <rPh sb="1" eb="2">
      <t>ザイ</t>
    </rPh>
    <rPh sb="3" eb="6">
      <t>タカオカシ</t>
    </rPh>
    <rPh sb="6" eb="8">
      <t>タイイク</t>
    </rPh>
    <rPh sb="8" eb="10">
      <t>キョウカイ</t>
    </rPh>
    <phoneticPr fontId="24"/>
  </si>
  <si>
    <t>万葉線（株）</t>
    <rPh sb="0" eb="3">
      <t>マンヨウセン</t>
    </rPh>
    <rPh sb="4" eb="5">
      <t>カブ</t>
    </rPh>
    <phoneticPr fontId="24"/>
  </si>
  <si>
    <t>（財）高岡地域地場産業センター</t>
    <rPh sb="1" eb="2">
      <t>ザイ</t>
    </rPh>
    <rPh sb="3" eb="5">
      <t>タカオカ</t>
    </rPh>
    <rPh sb="5" eb="7">
      <t>チイキ</t>
    </rPh>
    <rPh sb="7" eb="9">
      <t>ジバ</t>
    </rPh>
    <rPh sb="9" eb="11">
      <t>サンギョウ</t>
    </rPh>
    <phoneticPr fontId="24"/>
  </si>
  <si>
    <t>（株）えんじゅビル</t>
    <rPh sb="1" eb="2">
      <t>カブ</t>
    </rPh>
    <phoneticPr fontId="24"/>
  </si>
  <si>
    <t>オタヤ開発（株）</t>
    <rPh sb="3" eb="5">
      <t>カイハツ</t>
    </rPh>
    <rPh sb="6" eb="7">
      <t>カブ</t>
    </rPh>
    <phoneticPr fontId="24"/>
  </si>
  <si>
    <t>末広開発（株）</t>
    <rPh sb="0" eb="2">
      <t>スエヒロ</t>
    </rPh>
    <rPh sb="2" eb="4">
      <t>カイハツ</t>
    </rPh>
    <rPh sb="5" eb="6">
      <t>カブ</t>
    </rPh>
    <phoneticPr fontId="24"/>
  </si>
  <si>
    <t>（財）とやま国際センター</t>
    <rPh sb="1" eb="2">
      <t>ザイ</t>
    </rPh>
    <rPh sb="6" eb="8">
      <t>コクサイ</t>
    </rPh>
    <phoneticPr fontId="24"/>
  </si>
  <si>
    <t>（財）富山県産業創造センター</t>
    <rPh sb="1" eb="2">
      <t>ザイ</t>
    </rPh>
    <rPh sb="3" eb="6">
      <t>トヤマケン</t>
    </rPh>
    <rPh sb="6" eb="8">
      <t>サンギョウ</t>
    </rPh>
    <rPh sb="8" eb="10">
      <t>ソウゾウ</t>
    </rPh>
    <phoneticPr fontId="24"/>
  </si>
  <si>
    <t>（財）富山コンベンションビューロー</t>
    <rPh sb="1" eb="2">
      <t>ザイ</t>
    </rPh>
    <rPh sb="3" eb="5">
      <t>トヤマ</t>
    </rPh>
    <phoneticPr fontId="24"/>
  </si>
  <si>
    <t>（株）ウェルカム福岡</t>
    <rPh sb="1" eb="2">
      <t>カブ</t>
    </rPh>
    <rPh sb="8" eb="10">
      <t>フクオカ</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</si>
</sst>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51722</c:v>
                </c:pt>
                <c:pt idx="1">
                  <c:v>54805</c:v>
                </c:pt>
                <c:pt idx="2">
                  <c:v>38606</c:v>
                </c:pt>
                <c:pt idx="3">
                  <c:v>39425</c:v>
                </c:pt>
                <c:pt idx="4">
                  <c:v>43141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61824</c:v>
                </c:pt>
                <c:pt idx="1">
                  <c:v>70054</c:v>
                </c:pt>
                <c:pt idx="2">
                  <c:v>82884</c:v>
                </c:pt>
                <c:pt idx="3">
                  <c:v>80288</c:v>
                </c:pt>
                <c:pt idx="4">
                  <c:v>129785</c:v>
                </c:pt>
              </c:numCache>
            </c:numRef>
          </c:val>
          <c:smooth val="0"/>
        </c:ser>
        <c:dLbls>
          <c:showLegendKey val="0"/>
          <c:showVal val="0"/>
          <c:showCatName val="0"/>
          <c:showSerName val="0"/>
          <c:showPercent val="0"/>
          <c:showBubbleSize val="0"/>
        </c:dLbls>
        <c:marker val="1"/>
        <c:smooth val="0"/>
        <c:axId val="114460544"/>
        <c:axId val="123740160"/>
      </c:lineChart>
      <c:catAx>
        <c:axId val="1144605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740160"/>
        <c:crosses val="autoZero"/>
        <c:auto val="1"/>
        <c:lblAlgn val="ctr"/>
        <c:lblOffset val="100"/>
        <c:tickLblSkip val="1"/>
        <c:tickMarkSkip val="1"/>
        <c:noMultiLvlLbl val="0"/>
      </c:catAx>
      <c:valAx>
        <c:axId val="1237401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460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0.49</c:v>
                </c:pt>
                <c:pt idx="1">
                  <c:v>3.07</c:v>
                </c:pt>
                <c:pt idx="2">
                  <c:v>2.85</c:v>
                </c:pt>
                <c:pt idx="3">
                  <c:v>1.6</c:v>
                </c:pt>
                <c:pt idx="4">
                  <c:v>1.47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2.0699999999999998</c:v>
                </c:pt>
                <c:pt idx="1">
                  <c:v>2.2999999999999998</c:v>
                </c:pt>
                <c:pt idx="2">
                  <c:v>4.6900000000000004</c:v>
                </c:pt>
                <c:pt idx="3">
                  <c:v>5.77</c:v>
                </c:pt>
                <c:pt idx="4">
                  <c:v>6.13</c:v>
                </c:pt>
              </c:numCache>
            </c:numRef>
          </c:val>
        </c:ser>
        <c:dLbls>
          <c:showLegendKey val="0"/>
          <c:showVal val="0"/>
          <c:showCatName val="0"/>
          <c:showSerName val="0"/>
          <c:showPercent val="0"/>
          <c:showBubbleSize val="0"/>
        </c:dLbls>
        <c:gapWidth val="250"/>
        <c:overlap val="100"/>
        <c:axId val="124253312"/>
        <c:axId val="124255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-0.28000000000000003</c:v>
                </c:pt>
                <c:pt idx="1">
                  <c:v>2.59</c:v>
                </c:pt>
                <c:pt idx="2">
                  <c:v>-0.21</c:v>
                </c:pt>
                <c:pt idx="3">
                  <c:v>-2.3199999999999998</c:v>
                </c:pt>
                <c:pt idx="4">
                  <c:v>-0.65</c:v>
                </c:pt>
              </c:numCache>
            </c:numRef>
          </c:val>
          <c:smooth val="0"/>
        </c:ser>
        <c:dLbls>
          <c:showLegendKey val="0"/>
          <c:showVal val="0"/>
          <c:showCatName val="0"/>
          <c:showSerName val="0"/>
          <c:showPercent val="0"/>
          <c:showBubbleSize val="0"/>
        </c:dLbls>
        <c:marker val="1"/>
        <c:smooth val="0"/>
        <c:axId val="124253312"/>
        <c:axId val="124255232"/>
      </c:lineChart>
      <c:catAx>
        <c:axId val="12425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255232"/>
        <c:crosses val="autoZero"/>
        <c:auto val="1"/>
        <c:lblAlgn val="ctr"/>
        <c:lblOffset val="100"/>
        <c:tickLblSkip val="1"/>
        <c:tickMarkSkip val="1"/>
        <c:noMultiLvlLbl val="0"/>
      </c:catAx>
      <c:valAx>
        <c:axId val="124255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25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0.45</c:v>
                </c:pt>
                <c:pt idx="2">
                  <c:v>#N/A</c:v>
                </c:pt>
                <c:pt idx="3">
                  <c:v>0.18</c:v>
                </c:pt>
                <c:pt idx="4">
                  <c:v>#N/A</c:v>
                </c:pt>
                <c:pt idx="5">
                  <c:v>0.47</c:v>
                </c:pt>
                <c:pt idx="6">
                  <c:v>#N/A</c:v>
                </c:pt>
                <c:pt idx="7">
                  <c:v>0.68</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0.03</c:v>
                </c:pt>
                <c:pt idx="4">
                  <c:v>#N/A</c:v>
                </c:pt>
                <c:pt idx="5">
                  <c:v>0.09</c:v>
                </c:pt>
                <c:pt idx="6">
                  <c:v>#N/A</c:v>
                </c:pt>
                <c:pt idx="7">
                  <c:v>0.09</c:v>
                </c:pt>
                <c:pt idx="8">
                  <c:v>#N/A</c:v>
                </c:pt>
                <c:pt idx="9">
                  <c:v>0.12</c:v>
                </c:pt>
              </c:numCache>
            </c:numRef>
          </c:val>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0.03</c:v>
                </c:pt>
                <c:pt idx="4">
                  <c:v>#N/A</c:v>
                </c:pt>
                <c:pt idx="5">
                  <c:v>0.1</c:v>
                </c:pt>
                <c:pt idx="6">
                  <c:v>#N/A</c:v>
                </c:pt>
                <c:pt idx="7">
                  <c:v>0.21</c:v>
                </c:pt>
                <c:pt idx="8">
                  <c:v>#N/A</c:v>
                </c:pt>
                <c:pt idx="9">
                  <c:v>0.26</c:v>
                </c:pt>
              </c:numCache>
            </c:numRef>
          </c:val>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0.44</c:v>
                </c:pt>
                <c:pt idx="2">
                  <c:v>#N/A</c:v>
                </c:pt>
                <c:pt idx="3">
                  <c:v>0.47</c:v>
                </c:pt>
                <c:pt idx="4">
                  <c:v>#N/A</c:v>
                </c:pt>
                <c:pt idx="5">
                  <c:v>0.5</c:v>
                </c:pt>
                <c:pt idx="6">
                  <c:v>#N/A</c:v>
                </c:pt>
                <c:pt idx="7">
                  <c:v>0.5</c:v>
                </c:pt>
                <c:pt idx="8">
                  <c:v>#N/A</c:v>
                </c:pt>
                <c:pt idx="9">
                  <c:v>0.46</c:v>
                </c:pt>
              </c:numCache>
            </c:numRef>
          </c:val>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0.03</c:v>
                </c:pt>
                <c:pt idx="2">
                  <c:v>#N/A</c:v>
                </c:pt>
                <c:pt idx="3">
                  <c:v>0</c:v>
                </c:pt>
                <c:pt idx="4">
                  <c:v>0.56000000000000005</c:v>
                </c:pt>
                <c:pt idx="5">
                  <c:v>#N/A</c:v>
                </c:pt>
                <c:pt idx="6">
                  <c:v>#N/A</c:v>
                </c:pt>
                <c:pt idx="7">
                  <c:v>0.7</c:v>
                </c:pt>
                <c:pt idx="8">
                  <c:v>#N/A</c:v>
                </c:pt>
                <c:pt idx="9">
                  <c:v>1</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0.99</c:v>
                </c:pt>
                <c:pt idx="2">
                  <c:v>#N/A</c:v>
                </c:pt>
                <c:pt idx="3">
                  <c:v>0.98</c:v>
                </c:pt>
                <c:pt idx="4">
                  <c:v>#N/A</c:v>
                </c:pt>
                <c:pt idx="5">
                  <c:v>1.02</c:v>
                </c:pt>
                <c:pt idx="6">
                  <c:v>#N/A</c:v>
                </c:pt>
                <c:pt idx="7">
                  <c:v>1.05</c:v>
                </c:pt>
                <c:pt idx="8">
                  <c:v>#N/A</c:v>
                </c:pt>
                <c:pt idx="9">
                  <c:v>1.08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0.49</c:v>
                </c:pt>
                <c:pt idx="2">
                  <c:v>#N/A</c:v>
                </c:pt>
                <c:pt idx="3">
                  <c:v>3.07</c:v>
                </c:pt>
                <c:pt idx="4">
                  <c:v>#N/A</c:v>
                </c:pt>
                <c:pt idx="5">
                  <c:v>2.85</c:v>
                </c:pt>
                <c:pt idx="6">
                  <c:v>#N/A</c:v>
                </c:pt>
                <c:pt idx="7">
                  <c:v>1.6</c:v>
                </c:pt>
                <c:pt idx="8">
                  <c:v>#N/A</c:v>
                </c:pt>
                <c:pt idx="9">
                  <c:v>1.47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3.88</c:v>
                </c:pt>
                <c:pt idx="2">
                  <c:v>#N/A</c:v>
                </c:pt>
                <c:pt idx="3">
                  <c:v>4.5199999999999996</c:v>
                </c:pt>
                <c:pt idx="4">
                  <c:v>#N/A</c:v>
                </c:pt>
                <c:pt idx="5">
                  <c:v>4.4800000000000004</c:v>
                </c:pt>
                <c:pt idx="6">
                  <c:v>#N/A</c:v>
                </c:pt>
                <c:pt idx="7">
                  <c:v>4.28</c:v>
                </c:pt>
                <c:pt idx="8">
                  <c:v>#N/A</c:v>
                </c:pt>
                <c:pt idx="9">
                  <c:v>4.4800000000000004</c:v>
                </c:pt>
              </c:numCache>
            </c:numRef>
          </c:val>
        </c:ser>
        <c:ser>
          <c:idx val="9"/>
          <c:order val="9"/>
          <c:tx>
            <c:strRef>
              <c:f>データシート!$A$36</c:f>
              <c:strCache>
                <c:ptCount val="1"/>
                <c:pt idx="0">
                  <c:v>高岡市民病院事業会計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1.73</c:v>
                </c:pt>
                <c:pt idx="2">
                  <c:v>#N/A</c:v>
                </c:pt>
                <c:pt idx="3">
                  <c:v>2.75</c:v>
                </c:pt>
                <c:pt idx="4">
                  <c:v>#N/A</c:v>
                </c:pt>
                <c:pt idx="5">
                  <c:v>3.41</c:v>
                </c:pt>
                <c:pt idx="6">
                  <c:v>#N/A</c:v>
                </c:pt>
                <c:pt idx="7">
                  <c:v>4.63</c:v>
                </c:pt>
                <c:pt idx="8">
                  <c:v>#N/A</c:v>
                </c:pt>
                <c:pt idx="9">
                  <c:v>5.68</c:v>
                </c:pt>
              </c:numCache>
            </c:numRef>
          </c:val>
        </c:ser>
        <c:dLbls>
          <c:showLegendKey val="0"/>
          <c:showVal val="0"/>
          <c:showCatName val="0"/>
          <c:showSerName val="0"/>
          <c:showPercent val="0"/>
          <c:showBubbleSize val="0"/>
        </c:dLbls>
        <c:gapWidth val="150"/>
        <c:overlap val="100"/>
        <c:axId val="123194368"/>
        <c:axId val="123204352"/>
      </c:barChart>
      <c:catAx>
        <c:axId val="12319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204352"/>
        <c:crosses val="autoZero"/>
        <c:auto val="1"/>
        <c:lblAlgn val="ctr"/>
        <c:lblOffset val="100"/>
        <c:tickLblSkip val="1"/>
        <c:tickMarkSkip val="1"/>
        <c:noMultiLvlLbl val="0"/>
      </c:catAx>
      <c:valAx>
        <c:axId val="123204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194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6342</c:v>
                </c:pt>
                <c:pt idx="5">
                  <c:v>6335</c:v>
                </c:pt>
                <c:pt idx="8">
                  <c:v>6492</c:v>
                </c:pt>
                <c:pt idx="11">
                  <c:v>6808</c:v>
                </c:pt>
                <c:pt idx="14">
                  <c:v>6793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13</c:v>
                </c:pt>
                <c:pt idx="3">
                  <c:v>13</c:v>
                </c:pt>
                <c:pt idx="6">
                  <c:v>7</c:v>
                </c:pt>
                <c:pt idx="9">
                  <c:v>5</c:v>
                </c:pt>
                <c:pt idx="12">
                  <c:v>8</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382</c:v>
                </c:pt>
                <c:pt idx="3">
                  <c:v>389</c:v>
                </c:pt>
                <c:pt idx="6">
                  <c:v>334</c:v>
                </c:pt>
                <c:pt idx="9">
                  <c:v>317</c:v>
                </c:pt>
                <c:pt idx="12">
                  <c:v>180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35</c:v>
                </c:pt>
                <c:pt idx="3">
                  <c:v>34</c:v>
                </c:pt>
                <c:pt idx="6">
                  <c:v>36</c:v>
                </c:pt>
                <c:pt idx="9">
                  <c:v>36</c:v>
                </c:pt>
                <c:pt idx="12">
                  <c:v>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2053</c:v>
                </c:pt>
                <c:pt idx="3">
                  <c:v>2156</c:v>
                </c:pt>
                <c:pt idx="6">
                  <c:v>2107</c:v>
                </c:pt>
                <c:pt idx="9">
                  <c:v>2074</c:v>
                </c:pt>
                <c:pt idx="12">
                  <c:v>2087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8774</c:v>
                </c:pt>
                <c:pt idx="3">
                  <c:v>8868</c:v>
                </c:pt>
                <c:pt idx="6">
                  <c:v>9017</c:v>
                </c:pt>
                <c:pt idx="9">
                  <c:v>9392</c:v>
                </c:pt>
                <c:pt idx="12">
                  <c:v>9029</c:v>
                </c:pt>
              </c:numCache>
            </c:numRef>
          </c:val>
        </c:ser>
        <c:dLbls>
          <c:showLegendKey val="0"/>
          <c:showVal val="0"/>
          <c:showCatName val="0"/>
          <c:showSerName val="0"/>
          <c:showPercent val="0"/>
          <c:showBubbleSize val="0"/>
        </c:dLbls>
        <c:gapWidth val="100"/>
        <c:overlap val="100"/>
        <c:axId val="125012608"/>
        <c:axId val="123339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4915</c:v>
                </c:pt>
                <c:pt idx="2">
                  <c:v>#N/A</c:v>
                </c:pt>
                <c:pt idx="3">
                  <c:v>#N/A</c:v>
                </c:pt>
                <c:pt idx="4">
                  <c:v>5125</c:v>
                </c:pt>
                <c:pt idx="5">
                  <c:v>#N/A</c:v>
                </c:pt>
                <c:pt idx="6">
                  <c:v>#N/A</c:v>
                </c:pt>
                <c:pt idx="7">
                  <c:v>5009</c:v>
                </c:pt>
                <c:pt idx="8">
                  <c:v>#N/A</c:v>
                </c:pt>
                <c:pt idx="9">
                  <c:v>#N/A</c:v>
                </c:pt>
                <c:pt idx="10">
                  <c:v>5016</c:v>
                </c:pt>
                <c:pt idx="11">
                  <c:v>#N/A</c:v>
                </c:pt>
                <c:pt idx="12">
                  <c:v>#N/A</c:v>
                </c:pt>
                <c:pt idx="13">
                  <c:v>4548</c:v>
                </c:pt>
                <c:pt idx="14">
                  <c:v>#N/A</c:v>
                </c:pt>
              </c:numCache>
            </c:numRef>
          </c:val>
          <c:smooth val="0"/>
        </c:ser>
        <c:dLbls>
          <c:showLegendKey val="0"/>
          <c:showVal val="0"/>
          <c:showCatName val="0"/>
          <c:showSerName val="0"/>
          <c:showPercent val="0"/>
          <c:showBubbleSize val="0"/>
        </c:dLbls>
        <c:marker val="1"/>
        <c:smooth val="0"/>
        <c:axId val="125012608"/>
        <c:axId val="123339520"/>
      </c:lineChart>
      <c:catAx>
        <c:axId val="12501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339520"/>
        <c:crosses val="autoZero"/>
        <c:auto val="1"/>
        <c:lblAlgn val="ctr"/>
        <c:lblOffset val="100"/>
        <c:tickLblSkip val="1"/>
        <c:tickMarkSkip val="1"/>
        <c:noMultiLvlLbl val="0"/>
      </c:catAx>
      <c:valAx>
        <c:axId val="123339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012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78475</c:v>
                </c:pt>
                <c:pt idx="5">
                  <c:v>82227</c:v>
                </c:pt>
                <c:pt idx="8">
                  <c:v>84138</c:v>
                </c:pt>
                <c:pt idx="11">
                  <c:v>88450</c:v>
                </c:pt>
                <c:pt idx="14">
                  <c:v>92853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2210</c:v>
                </c:pt>
                <c:pt idx="5">
                  <c:v>2393</c:v>
                </c:pt>
                <c:pt idx="8">
                  <c:v>2368</c:v>
                </c:pt>
                <c:pt idx="11">
                  <c:v>2218</c:v>
                </c:pt>
                <c:pt idx="14">
                  <c:v>2143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2943</c:v>
                </c:pt>
                <c:pt idx="5">
                  <c:v>3363</c:v>
                </c:pt>
                <c:pt idx="8">
                  <c:v>4108</c:v>
                </c:pt>
                <c:pt idx="11">
                  <c:v>4183</c:v>
                </c:pt>
                <c:pt idx="14">
                  <c:v>4462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103</c:v>
                </c:pt>
                <c:pt idx="3">
                  <c:v>69</c:v>
                </c:pt>
                <c:pt idx="6">
                  <c:v>52</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18778</c:v>
                </c:pt>
                <c:pt idx="3">
                  <c:v>17745</c:v>
                </c:pt>
                <c:pt idx="6">
                  <c:v>17097</c:v>
                </c:pt>
                <c:pt idx="9">
                  <c:v>16442</c:v>
                </c:pt>
                <c:pt idx="12">
                  <c:v>14906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128</c:v>
                </c:pt>
                <c:pt idx="3">
                  <c:v>382</c:v>
                </c:pt>
                <c:pt idx="6">
                  <c:v>543</c:v>
                </c:pt>
                <c:pt idx="9">
                  <c:v>756</c:v>
                </c:pt>
                <c:pt idx="12">
                  <c:v>1010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26615</c:v>
                </c:pt>
                <c:pt idx="3">
                  <c:v>26639</c:v>
                </c:pt>
                <c:pt idx="6">
                  <c:v>28667</c:v>
                </c:pt>
                <c:pt idx="9">
                  <c:v>30899</c:v>
                </c:pt>
                <c:pt idx="12">
                  <c:v>32899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4026</c:v>
                </c:pt>
                <c:pt idx="3">
                  <c:v>3700</c:v>
                </c:pt>
                <c:pt idx="6">
                  <c:v>4362</c:v>
                </c:pt>
                <c:pt idx="9">
                  <c:v>3318</c:v>
                </c:pt>
                <c:pt idx="12">
                  <c:v>2115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87400</c:v>
                </c:pt>
                <c:pt idx="3">
                  <c:v>90511</c:v>
                </c:pt>
                <c:pt idx="6">
                  <c:v>93985</c:v>
                </c:pt>
                <c:pt idx="9">
                  <c:v>97269</c:v>
                </c:pt>
                <c:pt idx="12">
                  <c:v>103134</c:v>
                </c:pt>
              </c:numCache>
            </c:numRef>
          </c:val>
        </c:ser>
        <c:dLbls>
          <c:showLegendKey val="0"/>
          <c:showVal val="0"/>
          <c:showCatName val="0"/>
          <c:showSerName val="0"/>
          <c:showPercent val="0"/>
          <c:showBubbleSize val="0"/>
        </c:dLbls>
        <c:gapWidth val="100"/>
        <c:overlap val="100"/>
        <c:axId val="123253504"/>
        <c:axId val="123255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53421</c:v>
                </c:pt>
                <c:pt idx="2">
                  <c:v>#N/A</c:v>
                </c:pt>
                <c:pt idx="3">
                  <c:v>#N/A</c:v>
                </c:pt>
                <c:pt idx="4">
                  <c:v>51061</c:v>
                </c:pt>
                <c:pt idx="5">
                  <c:v>#N/A</c:v>
                </c:pt>
                <c:pt idx="6">
                  <c:v>#N/A</c:v>
                </c:pt>
                <c:pt idx="7">
                  <c:v>54092</c:v>
                </c:pt>
                <c:pt idx="8">
                  <c:v>#N/A</c:v>
                </c:pt>
                <c:pt idx="9">
                  <c:v>#N/A</c:v>
                </c:pt>
                <c:pt idx="10">
                  <c:v>53834</c:v>
                </c:pt>
                <c:pt idx="11">
                  <c:v>#N/A</c:v>
                </c:pt>
                <c:pt idx="12">
                  <c:v>#N/A</c:v>
                </c:pt>
                <c:pt idx="13">
                  <c:v>54605</c:v>
                </c:pt>
                <c:pt idx="14">
                  <c:v>#N/A</c:v>
                </c:pt>
              </c:numCache>
            </c:numRef>
          </c:val>
          <c:smooth val="0"/>
        </c:ser>
        <c:dLbls>
          <c:showLegendKey val="0"/>
          <c:showVal val="0"/>
          <c:showCatName val="0"/>
          <c:showSerName val="0"/>
          <c:showPercent val="0"/>
          <c:showBubbleSize val="0"/>
        </c:dLbls>
        <c:marker val="1"/>
        <c:smooth val="0"/>
        <c:axId val="123253504"/>
        <c:axId val="123255424"/>
      </c:lineChart>
      <c:catAx>
        <c:axId val="12325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255424"/>
        <c:crosses val="autoZero"/>
        <c:auto val="1"/>
        <c:lblAlgn val="ctr"/>
        <c:lblOffset val="100"/>
        <c:tickLblSkip val="1"/>
        <c:tickMarkSkip val="1"/>
        <c:noMultiLvlLbl val="0"/>
      </c:catAx>
      <c:valAx>
        <c:axId val="123255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25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富山県高岡市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177,005
174,477
209.42
83,358,661
82,213,080
556,728
37,911,192
103,083,864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174.1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市税は前年度をわずかに上回ったものの、</a:t>
          </a:r>
          <a:r>
            <a:rPr kumimoji="1" lang="en-US" altLang="ja-JP" sz="1300">
              <a:latin typeface="ＭＳ Ｐゴシック"/>
            </a:rPr>
            <a:t>0.74</a:t>
          </a:r>
          <a:r>
            <a:rPr kumimoji="1" lang="ja-JP" altLang="en-US" sz="1300">
              <a:latin typeface="ＭＳ Ｐゴシック"/>
            </a:rPr>
            <a:t>と類似団体平均を下回っている。</a:t>
          </a:r>
        </a:p>
        <a:p>
          <a:r>
            <a:rPr kumimoji="1" lang="ja-JP" altLang="en-US" sz="1300">
              <a:latin typeface="ＭＳ Ｐゴシック"/>
            </a:rPr>
            <a:t> 引き続き歳出の徹底的な見直しを実施するとともに、市税の収納率向上対策に取り組み財政健全化を図る。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71261</xdr:rowOff>
    </xdr:to>
    <xdr:cxnSp macro="">
      <xdr:nvCxnSpPr>
        <xdr:cNvPr id="63" name="直線コネクタ 62"/>
        <xdr:cNvCxnSpPr/>
      </xdr:nvCxnSpPr>
      <xdr:spPr>
        <a:xfrm flipV="1">
          <a:off x="4953000" y="6220883"/>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170039</xdr:rowOff>
    </xdr:from>
    <xdr:to>
      <xdr:col>7</xdr:col>
      <xdr:colOff>152400</xdr:colOff>
      <xdr:row>42</xdr:row>
      <xdr:rowOff>11995</xdr:rowOff>
    </xdr:to>
    <xdr:cxnSp macro="">
      <xdr:nvCxnSpPr>
        <xdr:cNvPr id="68" name="直線コネクタ 67"/>
        <xdr:cNvCxnSpPr/>
      </xdr:nvCxnSpPr>
      <xdr:spPr>
        <a:xfrm flipV="1">
          <a:off x="4114800" y="71994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28522</xdr:rowOff>
    </xdr:from>
    <xdr:ext cx="762000" cy="259045"/>
    <xdr:sp macro="" textlink="">
      <xdr:nvSpPr>
        <xdr:cNvPr id="69" name="財政力平均値テキスト"/>
        <xdr:cNvSpPr txBox="1"/>
      </xdr:nvSpPr>
      <xdr:spPr>
        <a:xfrm>
          <a:off x="5041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70" name="フローチャート : 判断 69"/>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42</xdr:row>
      <xdr:rowOff>11995</xdr:rowOff>
    </xdr:to>
    <xdr:cxnSp macro="">
      <xdr:nvCxnSpPr>
        <xdr:cNvPr id="71" name="直線コネクタ 70"/>
        <xdr:cNvCxnSpPr/>
      </xdr:nvCxnSpPr>
      <xdr:spPr>
        <a:xfrm>
          <a:off x="3225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3" name="テキスト ボックス 72"/>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156633</xdr:rowOff>
    </xdr:to>
    <xdr:cxnSp macro="">
      <xdr:nvCxnSpPr>
        <xdr:cNvPr id="74" name="直線コネクタ 73"/>
        <xdr:cNvCxnSpPr/>
      </xdr:nvCxnSpPr>
      <xdr:spPr>
        <a:xfrm>
          <a:off x="2336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143228</xdr:rowOff>
    </xdr:from>
    <xdr:to>
      <xdr:col>4</xdr:col>
      <xdr:colOff>533400</xdr:colOff>
      <xdr:row>41</xdr:row>
      <xdr:rowOff>73378</xdr:rowOff>
    </xdr:to>
    <xdr:sp macro="" textlink="">
      <xdr:nvSpPr>
        <xdr:cNvPr id="75" name="フローチャート : 判断 74"/>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83555</xdr:rowOff>
    </xdr:from>
    <xdr:ext cx="762000" cy="259045"/>
    <xdr:sp macro="" textlink="">
      <xdr:nvSpPr>
        <xdr:cNvPr id="76" name="テキスト ボックス 75"/>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62795</xdr:rowOff>
    </xdr:from>
    <xdr:to>
      <xdr:col>3</xdr:col>
      <xdr:colOff>279400</xdr:colOff>
      <xdr:row>41</xdr:row>
      <xdr:rowOff>116417</xdr:rowOff>
    </xdr:to>
    <xdr:cxnSp macro="">
      <xdr:nvCxnSpPr>
        <xdr:cNvPr id="77" name="直線コネクタ 76"/>
        <xdr:cNvCxnSpPr/>
      </xdr:nvCxnSpPr>
      <xdr:spPr>
        <a:xfrm>
          <a:off x="1447800" y="709224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9172</xdr:rowOff>
    </xdr:from>
    <xdr:to>
      <xdr:col>3</xdr:col>
      <xdr:colOff>330200</xdr:colOff>
      <xdr:row>40</xdr:row>
      <xdr:rowOff>110772</xdr:rowOff>
    </xdr:to>
    <xdr:sp macro="" textlink="">
      <xdr:nvSpPr>
        <xdr:cNvPr id="78" name="フローチャート : 判断 77"/>
        <xdr:cNvSpPr/>
      </xdr:nvSpPr>
      <xdr:spPr>
        <a:xfrm>
          <a:off x="2286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120949</xdr:rowOff>
    </xdr:from>
    <xdr:ext cx="762000" cy="259045"/>
    <xdr:sp macro="" textlink="">
      <xdr:nvSpPr>
        <xdr:cNvPr id="79" name="テキスト ボックス 78"/>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113595</xdr:rowOff>
    </xdr:from>
    <xdr:to>
      <xdr:col>2</xdr:col>
      <xdr:colOff>127000</xdr:colOff>
      <xdr:row>40</xdr:row>
      <xdr:rowOff>43745</xdr:rowOff>
    </xdr:to>
    <xdr:sp macro="" textlink="">
      <xdr:nvSpPr>
        <xdr:cNvPr id="80" name="フローチャート : 判断 79"/>
        <xdr:cNvSpPr/>
      </xdr:nvSpPr>
      <xdr:spPr>
        <a:xfrm>
          <a:off x="1397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53922</xdr:rowOff>
    </xdr:from>
    <xdr:ext cx="762000" cy="259045"/>
    <xdr:sp macro="" textlink="">
      <xdr:nvSpPr>
        <xdr:cNvPr id="81" name="テキスト ボックス 80"/>
        <xdr:cNvSpPr txBox="1"/>
      </xdr:nvSpPr>
      <xdr:spPr>
        <a:xfrm>
          <a:off x="1066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119239</xdr:rowOff>
    </xdr:from>
    <xdr:to>
      <xdr:col>7</xdr:col>
      <xdr:colOff>203200</xdr:colOff>
      <xdr:row>42</xdr:row>
      <xdr:rowOff>49389</xdr:rowOff>
    </xdr:to>
    <xdr:sp macro="" textlink="">
      <xdr:nvSpPr>
        <xdr:cNvPr id="87" name="円/楕円 86"/>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91316</xdr:rowOff>
    </xdr:from>
    <xdr:ext cx="762000" cy="259045"/>
    <xdr:sp macro="" textlink="">
      <xdr:nvSpPr>
        <xdr:cNvPr id="88" name="財政力該当値テキスト"/>
        <xdr:cNvSpPr txBox="1"/>
      </xdr:nvSpPr>
      <xdr:spPr>
        <a:xfrm>
          <a:off x="5041900" y="712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132645</xdr:rowOff>
    </xdr:from>
    <xdr:to>
      <xdr:col>6</xdr:col>
      <xdr:colOff>50800</xdr:colOff>
      <xdr:row>42</xdr:row>
      <xdr:rowOff>62795</xdr:rowOff>
    </xdr:to>
    <xdr:sp macro="" textlink="">
      <xdr:nvSpPr>
        <xdr:cNvPr id="89" name="円/楕円 88"/>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47572</xdr:rowOff>
    </xdr:from>
    <xdr:ext cx="736600" cy="259045"/>
    <xdr:sp macro="" textlink="">
      <xdr:nvSpPr>
        <xdr:cNvPr id="90" name="テキスト ボックス 89"/>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92" name="テキスト ボックス 91"/>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3" name="円/楕円 92"/>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151994</xdr:rowOff>
    </xdr:from>
    <xdr:ext cx="762000" cy="259045"/>
    <xdr:sp macro="" textlink="">
      <xdr:nvSpPr>
        <xdr:cNvPr id="94" name="テキスト ボックス 93"/>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95" name="円/楕円 94"/>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98372</xdr:rowOff>
    </xdr:from>
    <xdr:ext cx="762000" cy="259045"/>
    <xdr:sp macro="" textlink="">
      <xdr:nvSpPr>
        <xdr:cNvPr id="96" name="テキスト ボックス 95"/>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年度は、既発債の償還完了による公債費の一時的な減少により</a:t>
          </a:r>
          <a:r>
            <a:rPr lang="ja-JP" altLang="ja-JP" sz="1300" b="0" i="0" baseline="0">
              <a:solidFill>
                <a:schemeClr val="dk1"/>
              </a:solidFill>
              <a:effectLst/>
              <a:latin typeface="+mn-lt"/>
              <a:ea typeface="+mn-ea"/>
              <a:cs typeface="+mn-cs"/>
            </a:rPr>
            <a:t>、経常収支比率は対前年度比</a:t>
          </a:r>
          <a:r>
            <a:rPr lang="en-US" altLang="ja-JP" sz="1300" b="0" i="0" baseline="0">
              <a:solidFill>
                <a:schemeClr val="dk1"/>
              </a:solidFill>
              <a:effectLst/>
              <a:latin typeface="+mn-lt"/>
              <a:ea typeface="+mn-ea"/>
              <a:cs typeface="+mn-cs"/>
            </a:rPr>
            <a:t>1.9</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減</a:t>
          </a:r>
          <a:r>
            <a:rPr lang="ja-JP" altLang="ja-JP" sz="1300" b="0" i="0" baseline="0">
              <a:solidFill>
                <a:schemeClr val="dk1"/>
              </a:solidFill>
              <a:effectLst/>
              <a:latin typeface="+mn-lt"/>
              <a:ea typeface="+mn-ea"/>
              <a:cs typeface="+mn-cs"/>
            </a:rPr>
            <a:t>となっている</a:t>
          </a:r>
          <a:r>
            <a:rPr lang="ja-JP" altLang="en-US" sz="1300" b="0" i="0" baseline="0">
              <a:solidFill>
                <a:schemeClr val="dk1"/>
              </a:solidFill>
              <a:effectLst/>
              <a:latin typeface="+mn-lt"/>
              <a:ea typeface="+mn-ea"/>
              <a:cs typeface="+mn-cs"/>
            </a:rPr>
            <a:t>が、北陸新幹線新駅整備事業をはじめとする近年の大型事業に係る公債費の増加が見込まれることから、</a:t>
          </a:r>
          <a:r>
            <a:rPr lang="ja-JP" altLang="ja-JP" sz="1300" b="0" i="0" baseline="0">
              <a:solidFill>
                <a:schemeClr val="dk1"/>
              </a:solidFill>
              <a:effectLst/>
              <a:latin typeface="+mn-lt"/>
              <a:ea typeface="+mn-ea"/>
              <a:cs typeface="+mn-cs"/>
            </a:rPr>
            <a:t>今後も行財政改革の推進に積極的に取り組み持続可能な財政運営に努める。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157480</xdr:rowOff>
    </xdr:to>
    <xdr:cxnSp macro="">
      <xdr:nvCxnSpPr>
        <xdr:cNvPr id="126" name="直線コネクタ 125"/>
        <xdr:cNvCxnSpPr/>
      </xdr:nvCxnSpPr>
      <xdr:spPr>
        <a:xfrm flipV="1">
          <a:off x="4953000" y="1004697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129557</xdr:rowOff>
    </xdr:from>
    <xdr:ext cx="762000" cy="259045"/>
    <xdr:sp macro="" textlink="">
      <xdr:nvSpPr>
        <xdr:cNvPr id="127"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65</xdr:row>
      <xdr:rowOff>157480</xdr:rowOff>
    </xdr:from>
    <xdr:to>
      <xdr:col>7</xdr:col>
      <xdr:colOff>241300</xdr:colOff>
      <xdr:row>65</xdr:row>
      <xdr:rowOff>157480</xdr:rowOff>
    </xdr:to>
    <xdr:cxnSp macro="">
      <xdr:nvCxnSpPr>
        <xdr:cNvPr id="128" name="直線コネクタ 127"/>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119380</xdr:rowOff>
    </xdr:from>
    <xdr:to>
      <xdr:col>7</xdr:col>
      <xdr:colOff>152400</xdr:colOff>
      <xdr:row>62</xdr:row>
      <xdr:rowOff>100754</xdr:rowOff>
    </xdr:to>
    <xdr:cxnSp macro="">
      <xdr:nvCxnSpPr>
        <xdr:cNvPr id="131" name="直線コネクタ 130"/>
        <xdr:cNvCxnSpPr/>
      </xdr:nvCxnSpPr>
      <xdr:spPr>
        <a:xfrm flipV="1">
          <a:off x="4114800" y="10577830"/>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86377</xdr:rowOff>
    </xdr:from>
    <xdr:ext cx="762000" cy="259045"/>
    <xdr:sp macro="" textlink="">
      <xdr:nvSpPr>
        <xdr:cNvPr id="132"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73660</xdr:rowOff>
    </xdr:from>
    <xdr:to>
      <xdr:col>6</xdr:col>
      <xdr:colOff>0</xdr:colOff>
      <xdr:row>62</xdr:row>
      <xdr:rowOff>100754</xdr:rowOff>
    </xdr:to>
    <xdr:cxnSp macro="">
      <xdr:nvCxnSpPr>
        <xdr:cNvPr id="134" name="直線コネクタ 133"/>
        <xdr:cNvCxnSpPr/>
      </xdr:nvCxnSpPr>
      <xdr:spPr>
        <a:xfrm>
          <a:off x="3225800" y="10360660"/>
          <a:ext cx="889000" cy="3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93573</xdr:rowOff>
    </xdr:from>
    <xdr:ext cx="736600" cy="259045"/>
    <xdr:sp macro="" textlink="">
      <xdr:nvSpPr>
        <xdr:cNvPr id="136" name="テキスト ボックス 135"/>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148590</xdr:rowOff>
    </xdr:from>
    <xdr:to>
      <xdr:col>4</xdr:col>
      <xdr:colOff>482600</xdr:colOff>
      <xdr:row>60</xdr:row>
      <xdr:rowOff>73660</xdr:rowOff>
    </xdr:to>
    <xdr:cxnSp macro="">
      <xdr:nvCxnSpPr>
        <xdr:cNvPr id="137" name="直線コネクタ 136"/>
        <xdr:cNvCxnSpPr/>
      </xdr:nvCxnSpPr>
      <xdr:spPr>
        <a:xfrm>
          <a:off x="2336800" y="102641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122344</xdr:rowOff>
    </xdr:from>
    <xdr:to>
      <xdr:col>4</xdr:col>
      <xdr:colOff>533400</xdr:colOff>
      <xdr:row>63</xdr:row>
      <xdr:rowOff>52494</xdr:rowOff>
    </xdr:to>
    <xdr:sp macro="" textlink="">
      <xdr:nvSpPr>
        <xdr:cNvPr id="138" name="フローチャート : 判断 137"/>
        <xdr:cNvSpPr/>
      </xdr:nvSpPr>
      <xdr:spPr>
        <a:xfrm>
          <a:off x="3175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37271</xdr:rowOff>
    </xdr:from>
    <xdr:ext cx="762000" cy="259045"/>
    <xdr:sp macro="" textlink="">
      <xdr:nvSpPr>
        <xdr:cNvPr id="139" name="テキスト ボックス 138"/>
        <xdr:cNvSpPr txBox="1"/>
      </xdr:nvSpPr>
      <xdr:spPr>
        <a:xfrm>
          <a:off x="2844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148590</xdr:rowOff>
    </xdr:from>
    <xdr:to>
      <xdr:col>3</xdr:col>
      <xdr:colOff>279400</xdr:colOff>
      <xdr:row>61</xdr:row>
      <xdr:rowOff>159596</xdr:rowOff>
    </xdr:to>
    <xdr:cxnSp macro="">
      <xdr:nvCxnSpPr>
        <xdr:cNvPr id="140" name="直線コネクタ 139"/>
        <xdr:cNvCxnSpPr/>
      </xdr:nvCxnSpPr>
      <xdr:spPr>
        <a:xfrm flipV="1">
          <a:off x="1447800" y="10264140"/>
          <a:ext cx="8890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111337</xdr:rowOff>
    </xdr:from>
    <xdr:to>
      <xdr:col>3</xdr:col>
      <xdr:colOff>330200</xdr:colOff>
      <xdr:row>61</xdr:row>
      <xdr:rowOff>41487</xdr:rowOff>
    </xdr:to>
    <xdr:sp macro="" textlink="">
      <xdr:nvSpPr>
        <xdr:cNvPr id="141" name="フローチャート : 判断 140"/>
        <xdr:cNvSpPr/>
      </xdr:nvSpPr>
      <xdr:spPr>
        <a:xfrm>
          <a:off x="2286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26264</xdr:rowOff>
    </xdr:from>
    <xdr:ext cx="762000" cy="259045"/>
    <xdr:sp macro="" textlink="">
      <xdr:nvSpPr>
        <xdr:cNvPr id="142" name="テキスト ボックス 141"/>
        <xdr:cNvSpPr txBox="1"/>
      </xdr:nvSpPr>
      <xdr:spPr>
        <a:xfrm>
          <a:off x="1955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84667</xdr:rowOff>
    </xdr:from>
    <xdr:to>
      <xdr:col>2</xdr:col>
      <xdr:colOff>127000</xdr:colOff>
      <xdr:row>62</xdr:row>
      <xdr:rowOff>14817</xdr:rowOff>
    </xdr:to>
    <xdr:sp macro="" textlink="">
      <xdr:nvSpPr>
        <xdr:cNvPr id="143" name="フローチャート : 判断 142"/>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24994</xdr:rowOff>
    </xdr:from>
    <xdr:ext cx="762000" cy="259045"/>
    <xdr:sp macro="" textlink="">
      <xdr:nvSpPr>
        <xdr:cNvPr id="144" name="テキスト ボックス 143"/>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50" name="円/楕円 149"/>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85107</xdr:rowOff>
    </xdr:from>
    <xdr:ext cx="762000" cy="259045"/>
    <xdr:sp macro="" textlink="">
      <xdr:nvSpPr>
        <xdr:cNvPr id="151" name="財政構造の弾力性該当値テキスト"/>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49954</xdr:rowOff>
    </xdr:from>
    <xdr:to>
      <xdr:col>6</xdr:col>
      <xdr:colOff>50800</xdr:colOff>
      <xdr:row>62</xdr:row>
      <xdr:rowOff>151554</xdr:rowOff>
    </xdr:to>
    <xdr:sp macro="" textlink="">
      <xdr:nvSpPr>
        <xdr:cNvPr id="152" name="円/楕円 151"/>
        <xdr:cNvSpPr/>
      </xdr:nvSpPr>
      <xdr:spPr>
        <a:xfrm>
          <a:off x="4064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161731</xdr:rowOff>
    </xdr:from>
    <xdr:ext cx="736600" cy="259045"/>
    <xdr:sp macro="" textlink="">
      <xdr:nvSpPr>
        <xdr:cNvPr id="153" name="テキスト ボックス 152"/>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22860</xdr:rowOff>
    </xdr:from>
    <xdr:to>
      <xdr:col>4</xdr:col>
      <xdr:colOff>533400</xdr:colOff>
      <xdr:row>60</xdr:row>
      <xdr:rowOff>124460</xdr:rowOff>
    </xdr:to>
    <xdr:sp macro="" textlink="">
      <xdr:nvSpPr>
        <xdr:cNvPr id="154" name="円/楕円 153"/>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134637</xdr:rowOff>
    </xdr:from>
    <xdr:ext cx="762000" cy="259045"/>
    <xdr:sp macro="" textlink="">
      <xdr:nvSpPr>
        <xdr:cNvPr id="155" name="テキスト ボックス 154"/>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97790</xdr:rowOff>
    </xdr:from>
    <xdr:to>
      <xdr:col>3</xdr:col>
      <xdr:colOff>330200</xdr:colOff>
      <xdr:row>60</xdr:row>
      <xdr:rowOff>27940</xdr:rowOff>
    </xdr:to>
    <xdr:sp macro="" textlink="">
      <xdr:nvSpPr>
        <xdr:cNvPr id="156" name="円/楕円 155"/>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38117</xdr:rowOff>
    </xdr:from>
    <xdr:ext cx="762000" cy="259045"/>
    <xdr:sp macro="" textlink="">
      <xdr:nvSpPr>
        <xdr:cNvPr id="157" name="テキスト ボックス 156"/>
        <xdr:cNvSpPr txBox="1"/>
      </xdr:nvSpPr>
      <xdr:spPr>
        <a:xfrm>
          <a:off x="1955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108796</xdr:rowOff>
    </xdr:from>
    <xdr:to>
      <xdr:col>2</xdr:col>
      <xdr:colOff>127000</xdr:colOff>
      <xdr:row>62</xdr:row>
      <xdr:rowOff>38946</xdr:rowOff>
    </xdr:to>
    <xdr:sp macro="" textlink="">
      <xdr:nvSpPr>
        <xdr:cNvPr id="158" name="円/楕円 157"/>
        <xdr:cNvSpPr/>
      </xdr:nvSpPr>
      <xdr:spPr>
        <a:xfrm>
          <a:off x="1397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23723</xdr:rowOff>
    </xdr:from>
    <xdr:ext cx="762000" cy="259045"/>
    <xdr:sp macro="" textlink="">
      <xdr:nvSpPr>
        <xdr:cNvPr id="159" name="テキスト ボックス 158"/>
        <xdr:cNvSpPr txBox="1"/>
      </xdr:nvSpPr>
      <xdr:spPr>
        <a:xfrm>
          <a:off x="1066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「高岡市行財政改革推進方針」に掲げたとおり、事務事業の徹底的な見直しをはじめ、職員数及び給与の適正化、民間活力の積極的な活用を推進しコストの低減を図っていく。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6" name="直線コネクタ 175"/>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7" name="テキスト ボックス 176"/>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0" name="直線コネクタ 17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1" name="テキスト ボックス 18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126377</xdr:rowOff>
    </xdr:from>
    <xdr:to>
      <xdr:col>7</xdr:col>
      <xdr:colOff>152400</xdr:colOff>
      <xdr:row>88</xdr:row>
      <xdr:rowOff>75588</xdr:rowOff>
    </xdr:to>
    <xdr:cxnSp macro="">
      <xdr:nvCxnSpPr>
        <xdr:cNvPr id="185" name="直線コネクタ 184"/>
        <xdr:cNvCxnSpPr/>
      </xdr:nvCxnSpPr>
      <xdr:spPr>
        <a:xfrm flipV="1">
          <a:off x="4953000" y="13842377"/>
          <a:ext cx="0" cy="1320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47665</xdr:rowOff>
    </xdr:from>
    <xdr:ext cx="762000" cy="259045"/>
    <xdr:sp macro="" textlink="">
      <xdr:nvSpPr>
        <xdr:cNvPr id="186" name="人件費・物件費等の状況最小値テキスト"/>
        <xdr:cNvSpPr txBox="1"/>
      </xdr:nvSpPr>
      <xdr:spPr>
        <a:xfrm>
          <a:off x="5041900" y="151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292,530</a:t>
          </a:r>
          <a:endParaRPr kumimoji="1" lang="ja-JP" altLang="en-US" sz="1000" b="1">
            <a:latin typeface="ＭＳ Ｐゴシック"/>
          </a:endParaRPr>
        </a:p>
      </xdr:txBody>
    </xdr:sp>
    <xdr:clientData/>
  </xdr:oneCellAnchor>
  <xdr:twoCellAnchor>
    <xdr:from>
      <xdr:col>7</xdr:col>
      <xdr:colOff>63500</xdr:colOff>
      <xdr:row>88</xdr:row>
      <xdr:rowOff>75588</xdr:rowOff>
    </xdr:from>
    <xdr:to>
      <xdr:col>7</xdr:col>
      <xdr:colOff>241300</xdr:colOff>
      <xdr:row>88</xdr:row>
      <xdr:rowOff>75588</xdr:rowOff>
    </xdr:to>
    <xdr:cxnSp macro="">
      <xdr:nvCxnSpPr>
        <xdr:cNvPr id="187" name="直線コネクタ 186"/>
        <xdr:cNvCxnSpPr/>
      </xdr:nvCxnSpPr>
      <xdr:spPr>
        <a:xfrm>
          <a:off x="4864100" y="1516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41304</xdr:rowOff>
    </xdr:from>
    <xdr:ext cx="762000" cy="259045"/>
    <xdr:sp macro="" textlink="">
      <xdr:nvSpPr>
        <xdr:cNvPr id="188" name="人件費・物件費等の状況最大値テキスト"/>
        <xdr:cNvSpPr txBox="1"/>
      </xdr:nvSpPr>
      <xdr:spPr>
        <a:xfrm>
          <a:off x="5041900" y="1358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73,581</a:t>
          </a:r>
          <a:endParaRPr kumimoji="1" lang="ja-JP" altLang="en-US" sz="1000" b="1">
            <a:latin typeface="ＭＳ Ｐゴシック"/>
          </a:endParaRPr>
        </a:p>
      </xdr:txBody>
    </xdr:sp>
    <xdr:clientData/>
  </xdr:oneCellAnchor>
  <xdr:twoCellAnchor>
    <xdr:from>
      <xdr:col>7</xdr:col>
      <xdr:colOff>63500</xdr:colOff>
      <xdr:row>80</xdr:row>
      <xdr:rowOff>126377</xdr:rowOff>
    </xdr:from>
    <xdr:to>
      <xdr:col>7</xdr:col>
      <xdr:colOff>241300</xdr:colOff>
      <xdr:row>80</xdr:row>
      <xdr:rowOff>126377</xdr:rowOff>
    </xdr:to>
    <xdr:cxnSp macro="">
      <xdr:nvCxnSpPr>
        <xdr:cNvPr id="189" name="直線コネクタ 188"/>
        <xdr:cNvCxnSpPr/>
      </xdr:nvCxnSpPr>
      <xdr:spPr>
        <a:xfrm>
          <a:off x="4864100" y="1384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121816</xdr:rowOff>
    </xdr:from>
    <xdr:to>
      <xdr:col>7</xdr:col>
      <xdr:colOff>152400</xdr:colOff>
      <xdr:row>81</xdr:row>
      <xdr:rowOff>149355</xdr:rowOff>
    </xdr:to>
    <xdr:cxnSp macro="">
      <xdr:nvCxnSpPr>
        <xdr:cNvPr id="190" name="直線コネクタ 189"/>
        <xdr:cNvCxnSpPr/>
      </xdr:nvCxnSpPr>
      <xdr:spPr>
        <a:xfrm flipV="1">
          <a:off x="4114800" y="14009266"/>
          <a:ext cx="838200" cy="2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81376</xdr:rowOff>
    </xdr:from>
    <xdr:ext cx="762000" cy="259045"/>
    <xdr:sp macro="" textlink="">
      <xdr:nvSpPr>
        <xdr:cNvPr id="191" name="人件費・物件費等の状況平均値テキスト"/>
        <xdr:cNvSpPr txBox="1"/>
      </xdr:nvSpPr>
      <xdr:spPr>
        <a:xfrm>
          <a:off x="5041900" y="13968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109299</xdr:rowOff>
    </xdr:from>
    <xdr:to>
      <xdr:col>7</xdr:col>
      <xdr:colOff>203200</xdr:colOff>
      <xdr:row>82</xdr:row>
      <xdr:rowOff>39449</xdr:rowOff>
    </xdr:to>
    <xdr:sp macro="" textlink="">
      <xdr:nvSpPr>
        <xdr:cNvPr id="192" name="フローチャート : 判断 191"/>
        <xdr:cNvSpPr/>
      </xdr:nvSpPr>
      <xdr:spPr>
        <a:xfrm>
          <a:off x="4902200" y="1399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149355</xdr:rowOff>
    </xdr:from>
    <xdr:to>
      <xdr:col>6</xdr:col>
      <xdr:colOff>0</xdr:colOff>
      <xdr:row>81</xdr:row>
      <xdr:rowOff>166047</xdr:rowOff>
    </xdr:to>
    <xdr:cxnSp macro="">
      <xdr:nvCxnSpPr>
        <xdr:cNvPr id="193" name="直線コネクタ 192"/>
        <xdr:cNvCxnSpPr/>
      </xdr:nvCxnSpPr>
      <xdr:spPr>
        <a:xfrm flipV="1">
          <a:off x="3225800" y="14036805"/>
          <a:ext cx="889000" cy="1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100202</xdr:rowOff>
    </xdr:from>
    <xdr:to>
      <xdr:col>6</xdr:col>
      <xdr:colOff>50800</xdr:colOff>
      <xdr:row>82</xdr:row>
      <xdr:rowOff>30352</xdr:rowOff>
    </xdr:to>
    <xdr:sp macro="" textlink="">
      <xdr:nvSpPr>
        <xdr:cNvPr id="194" name="フローチャート : 判断 193"/>
        <xdr:cNvSpPr/>
      </xdr:nvSpPr>
      <xdr:spPr>
        <a:xfrm>
          <a:off x="4064000" y="1398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15129</xdr:rowOff>
    </xdr:from>
    <xdr:ext cx="736600" cy="259045"/>
    <xdr:sp macro="" textlink="">
      <xdr:nvSpPr>
        <xdr:cNvPr id="195" name="テキスト ボックス 194"/>
        <xdr:cNvSpPr txBox="1"/>
      </xdr:nvSpPr>
      <xdr:spPr>
        <a:xfrm>
          <a:off x="3733800" y="140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164973</xdr:rowOff>
    </xdr:from>
    <xdr:to>
      <xdr:col>4</xdr:col>
      <xdr:colOff>482600</xdr:colOff>
      <xdr:row>81</xdr:row>
      <xdr:rowOff>166047</xdr:rowOff>
    </xdr:to>
    <xdr:cxnSp macro="">
      <xdr:nvCxnSpPr>
        <xdr:cNvPr id="196" name="直線コネクタ 195"/>
        <xdr:cNvCxnSpPr/>
      </xdr:nvCxnSpPr>
      <xdr:spPr>
        <a:xfrm>
          <a:off x="2336800" y="14052423"/>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126696</xdr:rowOff>
    </xdr:from>
    <xdr:to>
      <xdr:col>4</xdr:col>
      <xdr:colOff>533400</xdr:colOff>
      <xdr:row>82</xdr:row>
      <xdr:rowOff>56846</xdr:rowOff>
    </xdr:to>
    <xdr:sp macro="" textlink="">
      <xdr:nvSpPr>
        <xdr:cNvPr id="197" name="フローチャート : 判断 196"/>
        <xdr:cNvSpPr/>
      </xdr:nvSpPr>
      <xdr:spPr>
        <a:xfrm>
          <a:off x="3175000" y="140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41623</xdr:rowOff>
    </xdr:from>
    <xdr:ext cx="762000" cy="259045"/>
    <xdr:sp macro="" textlink="">
      <xdr:nvSpPr>
        <xdr:cNvPr id="198" name="テキスト ボックス 197"/>
        <xdr:cNvSpPr txBox="1"/>
      </xdr:nvSpPr>
      <xdr:spPr>
        <a:xfrm>
          <a:off x="2844800" y="1410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164973</xdr:rowOff>
    </xdr:from>
    <xdr:to>
      <xdr:col>3</xdr:col>
      <xdr:colOff>279400</xdr:colOff>
      <xdr:row>82</xdr:row>
      <xdr:rowOff>8212</xdr:rowOff>
    </xdr:to>
    <xdr:cxnSp macro="">
      <xdr:nvCxnSpPr>
        <xdr:cNvPr id="199" name="直線コネクタ 198"/>
        <xdr:cNvCxnSpPr/>
      </xdr:nvCxnSpPr>
      <xdr:spPr>
        <a:xfrm flipV="1">
          <a:off x="1447800" y="14052423"/>
          <a:ext cx="889000" cy="1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80482</xdr:rowOff>
    </xdr:from>
    <xdr:to>
      <xdr:col>3</xdr:col>
      <xdr:colOff>330200</xdr:colOff>
      <xdr:row>82</xdr:row>
      <xdr:rowOff>10632</xdr:rowOff>
    </xdr:to>
    <xdr:sp macro="" textlink="">
      <xdr:nvSpPr>
        <xdr:cNvPr id="200" name="フローチャート : 判断 199"/>
        <xdr:cNvSpPr/>
      </xdr:nvSpPr>
      <xdr:spPr>
        <a:xfrm>
          <a:off x="2286000" y="139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20809</xdr:rowOff>
    </xdr:from>
    <xdr:ext cx="762000" cy="259045"/>
    <xdr:sp macro="" textlink="">
      <xdr:nvSpPr>
        <xdr:cNvPr id="201" name="テキスト ボックス 200"/>
        <xdr:cNvSpPr txBox="1"/>
      </xdr:nvSpPr>
      <xdr:spPr>
        <a:xfrm>
          <a:off x="1955800" y="1373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84861</xdr:rowOff>
    </xdr:from>
    <xdr:to>
      <xdr:col>2</xdr:col>
      <xdr:colOff>127000</xdr:colOff>
      <xdr:row>82</xdr:row>
      <xdr:rowOff>15011</xdr:rowOff>
    </xdr:to>
    <xdr:sp macro="" textlink="">
      <xdr:nvSpPr>
        <xdr:cNvPr id="202" name="フローチャート : 判断 201"/>
        <xdr:cNvSpPr/>
      </xdr:nvSpPr>
      <xdr:spPr>
        <a:xfrm>
          <a:off x="1397000" y="139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25188</xdr:rowOff>
    </xdr:from>
    <xdr:ext cx="762000" cy="259045"/>
    <xdr:sp macro="" textlink="">
      <xdr:nvSpPr>
        <xdr:cNvPr id="203" name="テキスト ボックス 202"/>
        <xdr:cNvSpPr txBox="1"/>
      </xdr:nvSpPr>
      <xdr:spPr>
        <a:xfrm>
          <a:off x="1066800" y="1374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103,541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71016</xdr:rowOff>
    </xdr:from>
    <xdr:to>
      <xdr:col>7</xdr:col>
      <xdr:colOff>203200</xdr:colOff>
      <xdr:row>82</xdr:row>
      <xdr:rowOff>1166</xdr:rowOff>
    </xdr:to>
    <xdr:sp macro="" textlink="">
      <xdr:nvSpPr>
        <xdr:cNvPr id="209" name="円/楕円 208"/>
        <xdr:cNvSpPr/>
      </xdr:nvSpPr>
      <xdr:spPr>
        <a:xfrm>
          <a:off x="4902200" y="1395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87543</xdr:rowOff>
    </xdr:from>
    <xdr:ext cx="762000" cy="259045"/>
    <xdr:sp macro="" textlink="">
      <xdr:nvSpPr>
        <xdr:cNvPr id="210" name="人件費・物件費等の状況該当値テキスト"/>
        <xdr:cNvSpPr txBox="1"/>
      </xdr:nvSpPr>
      <xdr:spPr>
        <a:xfrm>
          <a:off x="5041900" y="1380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101,246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98555</xdr:rowOff>
    </xdr:from>
    <xdr:to>
      <xdr:col>6</xdr:col>
      <xdr:colOff>50800</xdr:colOff>
      <xdr:row>82</xdr:row>
      <xdr:rowOff>28705</xdr:rowOff>
    </xdr:to>
    <xdr:sp macro="" textlink="">
      <xdr:nvSpPr>
        <xdr:cNvPr id="211" name="円/楕円 210"/>
        <xdr:cNvSpPr/>
      </xdr:nvSpPr>
      <xdr:spPr>
        <a:xfrm>
          <a:off x="4064000" y="1398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38882</xdr:rowOff>
    </xdr:from>
    <xdr:ext cx="736600" cy="259045"/>
    <xdr:sp macro="" textlink="">
      <xdr:nvSpPr>
        <xdr:cNvPr id="212" name="テキスト ボックス 211"/>
        <xdr:cNvSpPr txBox="1"/>
      </xdr:nvSpPr>
      <xdr:spPr>
        <a:xfrm>
          <a:off x="3733800" y="13754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105,811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115247</xdr:rowOff>
    </xdr:from>
    <xdr:to>
      <xdr:col>4</xdr:col>
      <xdr:colOff>533400</xdr:colOff>
      <xdr:row>82</xdr:row>
      <xdr:rowOff>45397</xdr:rowOff>
    </xdr:to>
    <xdr:sp macro="" textlink="">
      <xdr:nvSpPr>
        <xdr:cNvPr id="213" name="円/楕円 212"/>
        <xdr:cNvSpPr/>
      </xdr:nvSpPr>
      <xdr:spPr>
        <a:xfrm>
          <a:off x="3175000" y="140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55574</xdr:rowOff>
    </xdr:from>
    <xdr:ext cx="762000" cy="259045"/>
    <xdr:sp macro="" textlink="">
      <xdr:nvSpPr>
        <xdr:cNvPr id="214" name="テキスト ボックス 213"/>
        <xdr:cNvSpPr txBox="1"/>
      </xdr:nvSpPr>
      <xdr:spPr>
        <a:xfrm>
          <a:off x="2844800" y="13771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108,578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114173</xdr:rowOff>
    </xdr:from>
    <xdr:to>
      <xdr:col>3</xdr:col>
      <xdr:colOff>330200</xdr:colOff>
      <xdr:row>82</xdr:row>
      <xdr:rowOff>44323</xdr:rowOff>
    </xdr:to>
    <xdr:sp macro="" textlink="">
      <xdr:nvSpPr>
        <xdr:cNvPr id="215" name="円/楕円 214"/>
        <xdr:cNvSpPr/>
      </xdr:nvSpPr>
      <xdr:spPr>
        <a:xfrm>
          <a:off x="2286000" y="140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29100</xdr:rowOff>
    </xdr:from>
    <xdr:ext cx="762000" cy="259045"/>
    <xdr:sp macro="" textlink="">
      <xdr:nvSpPr>
        <xdr:cNvPr id="216" name="テキスト ボックス 215"/>
        <xdr:cNvSpPr txBox="1"/>
      </xdr:nvSpPr>
      <xdr:spPr>
        <a:xfrm>
          <a:off x="1955800" y="1408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108,400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128862</xdr:rowOff>
    </xdr:from>
    <xdr:to>
      <xdr:col>2</xdr:col>
      <xdr:colOff>127000</xdr:colOff>
      <xdr:row>82</xdr:row>
      <xdr:rowOff>59012</xdr:rowOff>
    </xdr:to>
    <xdr:sp macro="" textlink="">
      <xdr:nvSpPr>
        <xdr:cNvPr id="217" name="円/楕円 216"/>
        <xdr:cNvSpPr/>
      </xdr:nvSpPr>
      <xdr:spPr>
        <a:xfrm>
          <a:off x="1397000" y="140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43789</xdr:rowOff>
    </xdr:from>
    <xdr:ext cx="762000" cy="259045"/>
    <xdr:sp macro="" textlink="">
      <xdr:nvSpPr>
        <xdr:cNvPr id="218" name="テキスト ボックス 217"/>
        <xdr:cNvSpPr txBox="1"/>
      </xdr:nvSpPr>
      <xdr:spPr>
        <a:xfrm>
          <a:off x="1066800" y="1410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0" name="テキスト ボックス 21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1" name="テキスト ボックス 22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人事院勧告に基づき、給料表の適正な運用に努めてきたほか、</a:t>
          </a:r>
          <a:r>
            <a:rPr kumimoji="1" lang="en-US" altLang="ja-JP" sz="1300">
              <a:latin typeface="ＭＳ Ｐゴシック"/>
            </a:rPr>
            <a:t>H19</a:t>
          </a:r>
          <a:r>
            <a:rPr kumimoji="1" lang="ja-JP" altLang="en-US" sz="1300">
              <a:latin typeface="ＭＳ Ｐゴシック"/>
            </a:rPr>
            <a:t>から管理職手当について</a:t>
          </a:r>
          <a:r>
            <a:rPr kumimoji="1" lang="en-US" altLang="ja-JP" sz="1300">
              <a:latin typeface="ＭＳ Ｐゴシック"/>
            </a:rPr>
            <a:t>10</a:t>
          </a:r>
          <a:r>
            <a:rPr kumimoji="1" lang="ja-JP" altLang="en-US" sz="1300">
              <a:latin typeface="ＭＳ Ｐゴシック"/>
            </a:rPr>
            <a:t>％の独自減額を実施し、</a:t>
          </a:r>
          <a:r>
            <a:rPr kumimoji="1" lang="en-US" altLang="ja-JP" sz="1300">
              <a:latin typeface="ＭＳ Ｐゴシック"/>
            </a:rPr>
            <a:t>H25.7.1</a:t>
          </a:r>
          <a:r>
            <a:rPr kumimoji="1" lang="ja-JP" altLang="en-US" sz="1300">
              <a:latin typeface="ＭＳ Ｐゴシック"/>
            </a:rPr>
            <a:t>から</a:t>
          </a:r>
          <a:r>
            <a:rPr kumimoji="1" lang="en-US" altLang="ja-JP" sz="1300">
              <a:latin typeface="ＭＳ Ｐゴシック"/>
            </a:rPr>
            <a:t>H26.3.31</a:t>
          </a:r>
          <a:r>
            <a:rPr kumimoji="1" lang="ja-JP" altLang="en-US" sz="1300">
              <a:latin typeface="ＭＳ Ｐゴシック"/>
            </a:rPr>
            <a:t>までの間には、一般職員の給料額について</a:t>
          </a:r>
          <a:r>
            <a:rPr kumimoji="1" lang="en-US" altLang="ja-JP" sz="1300">
              <a:latin typeface="ＭＳ Ｐゴシック"/>
            </a:rPr>
            <a:t>4.77</a:t>
          </a:r>
          <a:r>
            <a:rPr kumimoji="1" lang="ja-JP" altLang="en-US" sz="1300">
              <a:latin typeface="ＭＳ Ｐゴシック"/>
            </a:rPr>
            <a:t>％から</a:t>
          </a:r>
          <a:r>
            <a:rPr kumimoji="1" lang="en-US" altLang="ja-JP" sz="1300">
              <a:latin typeface="ＭＳ Ｐゴシック"/>
            </a:rPr>
            <a:t>10.77</a:t>
          </a:r>
          <a:r>
            <a:rPr kumimoji="1" lang="ja-JP" altLang="en-US" sz="1300">
              <a:latin typeface="ＭＳ Ｐゴシック"/>
            </a:rPr>
            <a:t>％（特別職は</a:t>
          </a:r>
          <a:r>
            <a:rPr kumimoji="1" lang="en-US" altLang="ja-JP" sz="1300">
              <a:latin typeface="ＭＳ Ｐゴシック"/>
            </a:rPr>
            <a:t>12</a:t>
          </a:r>
          <a:r>
            <a:rPr kumimoji="1" lang="ja-JP" altLang="en-US" sz="1300">
              <a:latin typeface="ＭＳ Ｐゴシック"/>
            </a:rPr>
            <a:t>％、</a:t>
          </a:r>
          <a:r>
            <a:rPr kumimoji="1" lang="en-US" altLang="ja-JP" sz="1300">
              <a:latin typeface="ＭＳ Ｐゴシック"/>
            </a:rPr>
            <a:t>20</a:t>
          </a:r>
          <a:r>
            <a:rPr kumimoji="1" lang="ja-JP" altLang="en-US" sz="1300">
              <a:latin typeface="ＭＳ Ｐゴシック"/>
            </a:rPr>
            <a:t>％）の国の要請を踏まえた減額を実施し、給与費の抑制に取り組んでいる。今後とも国や他自治体との均衡を図りながら給与の適正化に努める。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85</xdr:row>
      <xdr:rowOff>128270</xdr:rowOff>
    </xdr:to>
    <xdr:cxnSp macro="">
      <xdr:nvCxnSpPr>
        <xdr:cNvPr id="245" name="直線コネクタ 244"/>
        <xdr:cNvCxnSpPr/>
      </xdr:nvCxnSpPr>
      <xdr:spPr>
        <a:xfrm flipV="1">
          <a:off x="17018000" y="13823187"/>
          <a:ext cx="0" cy="878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100347</xdr:rowOff>
    </xdr:from>
    <xdr:ext cx="762000" cy="259045"/>
    <xdr:sp macro="" textlink="">
      <xdr:nvSpPr>
        <xdr:cNvPr id="246" name="給与水準   （国との比較）最小値テキスト"/>
        <xdr:cNvSpPr txBox="1"/>
      </xdr:nvSpPr>
      <xdr:spPr>
        <a:xfrm>
          <a:off x="17106900" y="146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85</xdr:row>
      <xdr:rowOff>128270</xdr:rowOff>
    </xdr:from>
    <xdr:to>
      <xdr:col>24</xdr:col>
      <xdr:colOff>647700</xdr:colOff>
      <xdr:row>85</xdr:row>
      <xdr:rowOff>128270</xdr:rowOff>
    </xdr:to>
    <xdr:cxnSp macro="">
      <xdr:nvCxnSpPr>
        <xdr:cNvPr id="247" name="直線コネクタ 246"/>
        <xdr:cNvCxnSpPr/>
      </xdr:nvCxnSpPr>
      <xdr:spPr>
        <a:xfrm>
          <a:off x="16929100" y="1470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48"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49" name="直線コネクタ 248"/>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97028</xdr:rowOff>
    </xdr:from>
    <xdr:to>
      <xdr:col>24</xdr:col>
      <xdr:colOff>558800</xdr:colOff>
      <xdr:row>89</xdr:row>
      <xdr:rowOff>31242</xdr:rowOff>
    </xdr:to>
    <xdr:cxnSp macro="">
      <xdr:nvCxnSpPr>
        <xdr:cNvPr id="250" name="直線コネクタ 249"/>
        <xdr:cNvCxnSpPr/>
      </xdr:nvCxnSpPr>
      <xdr:spPr>
        <a:xfrm flipV="1">
          <a:off x="16179800" y="14498828"/>
          <a:ext cx="838200" cy="79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1"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2" name="フローチャート : 判断 251"/>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152146</xdr:rowOff>
    </xdr:from>
    <xdr:to>
      <xdr:col>23</xdr:col>
      <xdr:colOff>406400</xdr:colOff>
      <xdr:row>89</xdr:row>
      <xdr:rowOff>31242</xdr:rowOff>
    </xdr:to>
    <xdr:cxnSp macro="">
      <xdr:nvCxnSpPr>
        <xdr:cNvPr id="253" name="直線コネクタ 252"/>
        <xdr:cNvCxnSpPr/>
      </xdr:nvCxnSpPr>
      <xdr:spPr>
        <a:xfrm>
          <a:off x="15290800" y="1506829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26415</xdr:rowOff>
    </xdr:from>
    <xdr:to>
      <xdr:col>23</xdr:col>
      <xdr:colOff>457200</xdr:colOff>
      <xdr:row>88</xdr:row>
      <xdr:rowOff>128015</xdr:rowOff>
    </xdr:to>
    <xdr:sp macro="" textlink="">
      <xdr:nvSpPr>
        <xdr:cNvPr id="254" name="フローチャート : 判断 253"/>
        <xdr:cNvSpPr/>
      </xdr:nvSpPr>
      <xdr:spPr>
        <a:xfrm>
          <a:off x="16129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138192</xdr:rowOff>
    </xdr:from>
    <xdr:ext cx="736600" cy="259045"/>
    <xdr:sp macro="" textlink="">
      <xdr:nvSpPr>
        <xdr:cNvPr id="255" name="テキスト ボックス 254"/>
        <xdr:cNvSpPr txBox="1"/>
      </xdr:nvSpPr>
      <xdr:spPr>
        <a:xfrm>
          <a:off x="15798800" y="14882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7874</xdr:rowOff>
    </xdr:from>
    <xdr:to>
      <xdr:col>22</xdr:col>
      <xdr:colOff>203200</xdr:colOff>
      <xdr:row>87</xdr:row>
      <xdr:rowOff>152146</xdr:rowOff>
    </xdr:to>
    <xdr:cxnSp macro="">
      <xdr:nvCxnSpPr>
        <xdr:cNvPr id="256" name="直線コネクタ 255"/>
        <xdr:cNvCxnSpPr/>
      </xdr:nvCxnSpPr>
      <xdr:spPr>
        <a:xfrm>
          <a:off x="14401800" y="14238224"/>
          <a:ext cx="889000" cy="83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26415</xdr:rowOff>
    </xdr:from>
    <xdr:to>
      <xdr:col>22</xdr:col>
      <xdr:colOff>254000</xdr:colOff>
      <xdr:row>88</xdr:row>
      <xdr:rowOff>128015</xdr:rowOff>
    </xdr:to>
    <xdr:sp macro="" textlink="">
      <xdr:nvSpPr>
        <xdr:cNvPr id="257" name="フローチャート : 判断 256"/>
        <xdr:cNvSpPr/>
      </xdr:nvSpPr>
      <xdr:spPr>
        <a:xfrm>
          <a:off x="15240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112792</xdr:rowOff>
    </xdr:from>
    <xdr:ext cx="762000" cy="259045"/>
    <xdr:sp macro="" textlink="">
      <xdr:nvSpPr>
        <xdr:cNvPr id="258" name="テキスト ボックス 257"/>
        <xdr:cNvSpPr txBox="1"/>
      </xdr:nvSpPr>
      <xdr:spPr>
        <a:xfrm>
          <a:off x="14909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92456</xdr:rowOff>
    </xdr:from>
    <xdr:to>
      <xdr:col>21</xdr:col>
      <xdr:colOff>0</xdr:colOff>
      <xdr:row>83</xdr:row>
      <xdr:rowOff>7874</xdr:rowOff>
    </xdr:to>
    <xdr:cxnSp macro="">
      <xdr:nvCxnSpPr>
        <xdr:cNvPr id="259" name="直線コネクタ 258"/>
        <xdr:cNvCxnSpPr/>
      </xdr:nvCxnSpPr>
      <xdr:spPr>
        <a:xfrm>
          <a:off x="13512800" y="141513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128524</xdr:rowOff>
    </xdr:from>
    <xdr:to>
      <xdr:col>21</xdr:col>
      <xdr:colOff>50800</xdr:colOff>
      <xdr:row>83</xdr:row>
      <xdr:rowOff>58674</xdr:rowOff>
    </xdr:to>
    <xdr:sp macro="" textlink="">
      <xdr:nvSpPr>
        <xdr:cNvPr id="260" name="フローチャート : 判断 259"/>
        <xdr:cNvSpPr/>
      </xdr:nvSpPr>
      <xdr:spPr>
        <a:xfrm>
          <a:off x="14351000" y="1418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68851</xdr:rowOff>
    </xdr:from>
    <xdr:ext cx="762000" cy="259045"/>
    <xdr:sp macro="" textlink="">
      <xdr:nvSpPr>
        <xdr:cNvPr id="261" name="テキスト ボックス 260"/>
        <xdr:cNvSpPr txBox="1"/>
      </xdr:nvSpPr>
      <xdr:spPr>
        <a:xfrm>
          <a:off x="14020800" y="139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109220</xdr:rowOff>
    </xdr:from>
    <xdr:to>
      <xdr:col>19</xdr:col>
      <xdr:colOff>533400</xdr:colOff>
      <xdr:row>83</xdr:row>
      <xdr:rowOff>39370</xdr:rowOff>
    </xdr:to>
    <xdr:sp macro="" textlink="">
      <xdr:nvSpPr>
        <xdr:cNvPr id="262" name="フローチャート : 判断 261"/>
        <xdr:cNvSpPr/>
      </xdr:nvSpPr>
      <xdr:spPr>
        <a:xfrm>
          <a:off x="134620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24147</xdr:rowOff>
    </xdr:from>
    <xdr:ext cx="762000" cy="259045"/>
    <xdr:sp macro="" textlink="">
      <xdr:nvSpPr>
        <xdr:cNvPr id="263" name="テキスト ボックス 262"/>
        <xdr:cNvSpPr txBox="1"/>
      </xdr:nvSpPr>
      <xdr:spPr>
        <a:xfrm>
          <a:off x="131318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46228</xdr:rowOff>
    </xdr:from>
    <xdr:to>
      <xdr:col>24</xdr:col>
      <xdr:colOff>609600</xdr:colOff>
      <xdr:row>84</xdr:row>
      <xdr:rowOff>147828</xdr:rowOff>
    </xdr:to>
    <xdr:sp macro="" textlink="">
      <xdr:nvSpPr>
        <xdr:cNvPr id="269" name="円/楕円 268"/>
        <xdr:cNvSpPr/>
      </xdr:nvSpPr>
      <xdr:spPr>
        <a:xfrm>
          <a:off x="169672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18305</xdr:rowOff>
    </xdr:from>
    <xdr:ext cx="762000" cy="259045"/>
    <xdr:sp macro="" textlink="">
      <xdr:nvSpPr>
        <xdr:cNvPr id="270" name="給与水準   （国との比較）該当値テキスト"/>
        <xdr:cNvSpPr txBox="1"/>
      </xdr:nvSpPr>
      <xdr:spPr>
        <a:xfrm>
          <a:off x="17106900" y="1442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151892</xdr:rowOff>
    </xdr:from>
    <xdr:to>
      <xdr:col>23</xdr:col>
      <xdr:colOff>457200</xdr:colOff>
      <xdr:row>89</xdr:row>
      <xdr:rowOff>82042</xdr:rowOff>
    </xdr:to>
    <xdr:sp macro="" textlink="">
      <xdr:nvSpPr>
        <xdr:cNvPr id="271" name="円/楕円 270"/>
        <xdr:cNvSpPr/>
      </xdr:nvSpPr>
      <xdr:spPr>
        <a:xfrm>
          <a:off x="16129000" y="152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66819</xdr:rowOff>
    </xdr:from>
    <xdr:ext cx="736600" cy="259045"/>
    <xdr:sp macro="" textlink="">
      <xdr:nvSpPr>
        <xdr:cNvPr id="272" name="テキスト ボックス 271"/>
        <xdr:cNvSpPr txBox="1"/>
      </xdr:nvSpPr>
      <xdr:spPr>
        <a:xfrm>
          <a:off x="15798800" y="15325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101346</xdr:rowOff>
    </xdr:from>
    <xdr:to>
      <xdr:col>22</xdr:col>
      <xdr:colOff>254000</xdr:colOff>
      <xdr:row>88</xdr:row>
      <xdr:rowOff>31496</xdr:rowOff>
    </xdr:to>
    <xdr:sp macro="" textlink="">
      <xdr:nvSpPr>
        <xdr:cNvPr id="273" name="円/楕円 272"/>
        <xdr:cNvSpPr/>
      </xdr:nvSpPr>
      <xdr:spPr>
        <a:xfrm>
          <a:off x="15240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74" name="テキスト ボックス 273"/>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128524</xdr:rowOff>
    </xdr:from>
    <xdr:to>
      <xdr:col>21</xdr:col>
      <xdr:colOff>50800</xdr:colOff>
      <xdr:row>83</xdr:row>
      <xdr:rowOff>58674</xdr:rowOff>
    </xdr:to>
    <xdr:sp macro="" textlink="">
      <xdr:nvSpPr>
        <xdr:cNvPr id="275" name="円/楕円 274"/>
        <xdr:cNvSpPr/>
      </xdr:nvSpPr>
      <xdr:spPr>
        <a:xfrm>
          <a:off x="14351000" y="1418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43451</xdr:rowOff>
    </xdr:from>
    <xdr:ext cx="762000" cy="259045"/>
    <xdr:sp macro="" textlink="">
      <xdr:nvSpPr>
        <xdr:cNvPr id="276" name="テキスト ボックス 275"/>
        <xdr:cNvSpPr txBox="1"/>
      </xdr:nvSpPr>
      <xdr:spPr>
        <a:xfrm>
          <a:off x="14020800" y="1427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41656</xdr:rowOff>
    </xdr:from>
    <xdr:to>
      <xdr:col>19</xdr:col>
      <xdr:colOff>533400</xdr:colOff>
      <xdr:row>82</xdr:row>
      <xdr:rowOff>143256</xdr:rowOff>
    </xdr:to>
    <xdr:sp macro="" textlink="">
      <xdr:nvSpPr>
        <xdr:cNvPr id="277" name="円/楕円 276"/>
        <xdr:cNvSpPr/>
      </xdr:nvSpPr>
      <xdr:spPr>
        <a:xfrm>
          <a:off x="13462000" y="1410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153433</xdr:rowOff>
    </xdr:from>
    <xdr:ext cx="762000" cy="259045"/>
    <xdr:sp macro="" textlink="">
      <xdr:nvSpPr>
        <xdr:cNvPr id="278" name="テキスト ボックス 277"/>
        <xdr:cNvSpPr txBox="1"/>
      </xdr:nvSpPr>
      <xdr:spPr>
        <a:xfrm>
          <a:off x="13131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0" name="テキスト ボックス 279"/>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1" name="テキスト ボックス 280"/>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市全体の職員数は、平成</a:t>
          </a:r>
          <a:r>
            <a:rPr kumimoji="1" lang="en-US" altLang="ja-JP" sz="1300">
              <a:latin typeface="ＭＳ Ｐゴシック"/>
            </a:rPr>
            <a:t>22</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月に策定した高岡市行財政改革推進方針に基づき、平成</a:t>
          </a:r>
          <a:r>
            <a:rPr kumimoji="1" lang="en-US" altLang="ja-JP" sz="1300">
              <a:latin typeface="ＭＳ Ｐゴシック"/>
            </a:rPr>
            <a:t>22</a:t>
          </a:r>
          <a:r>
            <a:rPr kumimoji="1" lang="ja-JP" altLang="en-US" sz="1300">
              <a:latin typeface="ＭＳ Ｐゴシック"/>
            </a:rPr>
            <a:t>年度初を起点として、平成</a:t>
          </a:r>
          <a:r>
            <a:rPr kumimoji="1" lang="en-US" altLang="ja-JP" sz="1300">
              <a:latin typeface="ＭＳ Ｐゴシック"/>
            </a:rPr>
            <a:t>27</a:t>
          </a:r>
          <a:r>
            <a:rPr kumimoji="1" lang="ja-JP" altLang="en-US" sz="1300">
              <a:latin typeface="ＭＳ Ｐゴシック"/>
            </a:rPr>
            <a:t>年度までに</a:t>
          </a:r>
          <a:r>
            <a:rPr kumimoji="1" lang="en-US" altLang="ja-JP" sz="1300">
              <a:latin typeface="ＭＳ Ｐゴシック"/>
            </a:rPr>
            <a:t>120</a:t>
          </a:r>
          <a:r>
            <a:rPr kumimoji="1" lang="ja-JP" altLang="en-US" sz="1300">
              <a:latin typeface="ＭＳ Ｐゴシック"/>
            </a:rPr>
            <a:t>人を減員することを目標に計画的な削減を進めている。</a:t>
          </a:r>
        </a:p>
        <a:p>
          <a:r>
            <a:rPr kumimoji="1" lang="ja-JP" altLang="en-US" sz="1300">
              <a:latin typeface="ＭＳ Ｐゴシック"/>
            </a:rPr>
            <a:t>　今後とも、事務事業の執行体制の見直しや業務の共同処理、民間活力の活用等による効率的な行政運営を進めるとともに、住民サービスの水準に配慮したうえで、職員数の適正化に努める。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137341</xdr:rowOff>
    </xdr:from>
    <xdr:to>
      <xdr:col>24</xdr:col>
      <xdr:colOff>558800</xdr:colOff>
      <xdr:row>68</xdr:row>
      <xdr:rowOff>49893</xdr:rowOff>
    </xdr:to>
    <xdr:cxnSp macro="">
      <xdr:nvCxnSpPr>
        <xdr:cNvPr id="310" name="直線コネクタ 309"/>
        <xdr:cNvCxnSpPr/>
      </xdr:nvCxnSpPr>
      <xdr:spPr>
        <a:xfrm flipV="1">
          <a:off x="17018000" y="10081441"/>
          <a:ext cx="0" cy="1627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21970</xdr:rowOff>
    </xdr:from>
    <xdr:ext cx="762000" cy="259045"/>
    <xdr:sp macro="" textlink="">
      <xdr:nvSpPr>
        <xdr:cNvPr id="311" name="定員管理の状況最小値テキスト"/>
        <xdr:cNvSpPr txBox="1"/>
      </xdr:nvSpPr>
      <xdr:spPr>
        <a:xfrm>
          <a:off x="17106900" y="116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68</xdr:row>
      <xdr:rowOff>49893</xdr:rowOff>
    </xdr:from>
    <xdr:to>
      <xdr:col>24</xdr:col>
      <xdr:colOff>647700</xdr:colOff>
      <xdr:row>68</xdr:row>
      <xdr:rowOff>49893</xdr:rowOff>
    </xdr:to>
    <xdr:cxnSp macro="">
      <xdr:nvCxnSpPr>
        <xdr:cNvPr id="312" name="直線コネクタ 311"/>
        <xdr:cNvCxnSpPr/>
      </xdr:nvCxnSpPr>
      <xdr:spPr>
        <a:xfrm>
          <a:off x="16929100" y="1170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52268</xdr:rowOff>
    </xdr:from>
    <xdr:ext cx="762000" cy="259045"/>
    <xdr:sp macro="" textlink="">
      <xdr:nvSpPr>
        <xdr:cNvPr id="313" name="定員管理の状況最大値テキスト"/>
        <xdr:cNvSpPr txBox="1"/>
      </xdr:nvSpPr>
      <xdr:spPr>
        <a:xfrm>
          <a:off x="17106900" y="982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24</xdr:col>
      <xdr:colOff>469900</xdr:colOff>
      <xdr:row>58</xdr:row>
      <xdr:rowOff>137341</xdr:rowOff>
    </xdr:from>
    <xdr:to>
      <xdr:col>24</xdr:col>
      <xdr:colOff>647700</xdr:colOff>
      <xdr:row>58</xdr:row>
      <xdr:rowOff>137341</xdr:rowOff>
    </xdr:to>
    <xdr:cxnSp macro="">
      <xdr:nvCxnSpPr>
        <xdr:cNvPr id="314" name="直線コネクタ 313"/>
        <xdr:cNvCxnSpPr/>
      </xdr:nvCxnSpPr>
      <xdr:spPr>
        <a:xfrm>
          <a:off x="16929100" y="1008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77288</xdr:rowOff>
    </xdr:from>
    <xdr:to>
      <xdr:col>24</xdr:col>
      <xdr:colOff>558800</xdr:colOff>
      <xdr:row>64</xdr:row>
      <xdr:rowOff>111760</xdr:rowOff>
    </xdr:to>
    <xdr:cxnSp macro="">
      <xdr:nvCxnSpPr>
        <xdr:cNvPr id="315" name="直線コネクタ 314"/>
        <xdr:cNvCxnSpPr/>
      </xdr:nvCxnSpPr>
      <xdr:spPr>
        <a:xfrm flipV="1">
          <a:off x="16179800" y="1105008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167839</xdr:rowOff>
    </xdr:from>
    <xdr:ext cx="762000" cy="259045"/>
    <xdr:sp macro="" textlink="">
      <xdr:nvSpPr>
        <xdr:cNvPr id="316" name="定員管理の状況平均値テキスト"/>
        <xdr:cNvSpPr txBox="1"/>
      </xdr:nvSpPr>
      <xdr:spPr>
        <a:xfrm>
          <a:off x="17106900" y="1045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151312</xdr:rowOff>
    </xdr:from>
    <xdr:to>
      <xdr:col>24</xdr:col>
      <xdr:colOff>609600</xdr:colOff>
      <xdr:row>62</xdr:row>
      <xdr:rowOff>81462</xdr:rowOff>
    </xdr:to>
    <xdr:sp macro="" textlink="">
      <xdr:nvSpPr>
        <xdr:cNvPr id="317" name="フローチャート : 判断 316"/>
        <xdr:cNvSpPr/>
      </xdr:nvSpPr>
      <xdr:spPr>
        <a:xfrm>
          <a:off x="169672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111760</xdr:rowOff>
    </xdr:from>
    <xdr:to>
      <xdr:col>23</xdr:col>
      <xdr:colOff>406400</xdr:colOff>
      <xdr:row>65</xdr:row>
      <xdr:rowOff>12700</xdr:rowOff>
    </xdr:to>
    <xdr:cxnSp macro="">
      <xdr:nvCxnSpPr>
        <xdr:cNvPr id="318" name="直線コネクタ 317"/>
        <xdr:cNvCxnSpPr/>
      </xdr:nvCxnSpPr>
      <xdr:spPr>
        <a:xfrm flipV="1">
          <a:off x="15290800" y="110845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19" name="フローチャート : 判断 318"/>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20" name="テキスト ボックス 319"/>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12700</xdr:rowOff>
    </xdr:from>
    <xdr:to>
      <xdr:col>22</xdr:col>
      <xdr:colOff>203200</xdr:colOff>
      <xdr:row>65</xdr:row>
      <xdr:rowOff>36830</xdr:rowOff>
    </xdr:to>
    <xdr:cxnSp macro="">
      <xdr:nvCxnSpPr>
        <xdr:cNvPr id="321" name="直線コネクタ 320"/>
        <xdr:cNvCxnSpPr/>
      </xdr:nvCxnSpPr>
      <xdr:spPr>
        <a:xfrm flipV="1">
          <a:off x="14401800" y="1115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48804</xdr:rowOff>
    </xdr:from>
    <xdr:to>
      <xdr:col>22</xdr:col>
      <xdr:colOff>254000</xdr:colOff>
      <xdr:row>62</xdr:row>
      <xdr:rowOff>150404</xdr:rowOff>
    </xdr:to>
    <xdr:sp macro="" textlink="">
      <xdr:nvSpPr>
        <xdr:cNvPr id="322" name="フローチャート : 判断 321"/>
        <xdr:cNvSpPr/>
      </xdr:nvSpPr>
      <xdr:spPr>
        <a:xfrm>
          <a:off x="15240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160581</xdr:rowOff>
    </xdr:from>
    <xdr:ext cx="762000" cy="259045"/>
    <xdr:sp macro="" textlink="">
      <xdr:nvSpPr>
        <xdr:cNvPr id="323" name="テキスト ボックス 322"/>
        <xdr:cNvSpPr txBox="1"/>
      </xdr:nvSpPr>
      <xdr:spPr>
        <a:xfrm>
          <a:off x="14909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36830</xdr:rowOff>
    </xdr:from>
    <xdr:to>
      <xdr:col>21</xdr:col>
      <xdr:colOff>0</xdr:colOff>
      <xdr:row>65</xdr:row>
      <xdr:rowOff>74749</xdr:rowOff>
    </xdr:to>
    <xdr:cxnSp macro="">
      <xdr:nvCxnSpPr>
        <xdr:cNvPr id="324" name="直線コネクタ 323"/>
        <xdr:cNvCxnSpPr/>
      </xdr:nvCxnSpPr>
      <xdr:spPr>
        <a:xfrm flipV="1">
          <a:off x="13512800" y="1118108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114300</xdr:rowOff>
    </xdr:from>
    <xdr:to>
      <xdr:col>21</xdr:col>
      <xdr:colOff>50800</xdr:colOff>
      <xdr:row>63</xdr:row>
      <xdr:rowOff>44450</xdr:rowOff>
    </xdr:to>
    <xdr:sp macro="" textlink="">
      <xdr:nvSpPr>
        <xdr:cNvPr id="325" name="フローチャート : 判断 324"/>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54627</xdr:rowOff>
    </xdr:from>
    <xdr:ext cx="762000" cy="259045"/>
    <xdr:sp macro="" textlink="">
      <xdr:nvSpPr>
        <xdr:cNvPr id="326" name="テキスト ボックス 325"/>
        <xdr:cNvSpPr txBox="1"/>
      </xdr:nvSpPr>
      <xdr:spPr>
        <a:xfrm>
          <a:off x="14020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131535</xdr:rowOff>
    </xdr:from>
    <xdr:to>
      <xdr:col>19</xdr:col>
      <xdr:colOff>533400</xdr:colOff>
      <xdr:row>63</xdr:row>
      <xdr:rowOff>61685</xdr:rowOff>
    </xdr:to>
    <xdr:sp macro="" textlink="">
      <xdr:nvSpPr>
        <xdr:cNvPr id="327" name="フローチャート : 判断 326"/>
        <xdr:cNvSpPr/>
      </xdr:nvSpPr>
      <xdr:spPr>
        <a:xfrm>
          <a:off x="13462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71862</xdr:rowOff>
    </xdr:from>
    <xdr:ext cx="762000" cy="259045"/>
    <xdr:sp macro="" textlink="">
      <xdr:nvSpPr>
        <xdr:cNvPr id="328" name="テキスト ボックス 327"/>
        <xdr:cNvSpPr txBox="1"/>
      </xdr:nvSpPr>
      <xdr:spPr>
        <a:xfrm>
          <a:off x="13131800" y="1053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26488</xdr:rowOff>
    </xdr:from>
    <xdr:to>
      <xdr:col>24</xdr:col>
      <xdr:colOff>609600</xdr:colOff>
      <xdr:row>64</xdr:row>
      <xdr:rowOff>128088</xdr:rowOff>
    </xdr:to>
    <xdr:sp macro="" textlink="">
      <xdr:nvSpPr>
        <xdr:cNvPr id="334" name="円/楕円 333"/>
        <xdr:cNvSpPr/>
      </xdr:nvSpPr>
      <xdr:spPr>
        <a:xfrm>
          <a:off x="169672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170015</xdr:rowOff>
    </xdr:from>
    <xdr:ext cx="762000" cy="259045"/>
    <xdr:sp macro="" textlink="">
      <xdr:nvSpPr>
        <xdr:cNvPr id="335" name="定員管理の状況該当値テキスト"/>
        <xdr:cNvSpPr txBox="1"/>
      </xdr:nvSpPr>
      <xdr:spPr>
        <a:xfrm>
          <a:off x="17106900" y="1097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60960</xdr:rowOff>
    </xdr:from>
    <xdr:to>
      <xdr:col>23</xdr:col>
      <xdr:colOff>457200</xdr:colOff>
      <xdr:row>64</xdr:row>
      <xdr:rowOff>162560</xdr:rowOff>
    </xdr:to>
    <xdr:sp macro="" textlink="">
      <xdr:nvSpPr>
        <xdr:cNvPr id="336" name="円/楕円 335"/>
        <xdr:cNvSpPr/>
      </xdr:nvSpPr>
      <xdr:spPr>
        <a:xfrm>
          <a:off x="16129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147337</xdr:rowOff>
    </xdr:from>
    <xdr:ext cx="736600" cy="259045"/>
    <xdr:sp macro="" textlink="">
      <xdr:nvSpPr>
        <xdr:cNvPr id="337" name="テキスト ボックス 336"/>
        <xdr:cNvSpPr txBox="1"/>
      </xdr:nvSpPr>
      <xdr:spPr>
        <a:xfrm>
          <a:off x="15798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133350</xdr:rowOff>
    </xdr:from>
    <xdr:to>
      <xdr:col>22</xdr:col>
      <xdr:colOff>254000</xdr:colOff>
      <xdr:row>65</xdr:row>
      <xdr:rowOff>63500</xdr:rowOff>
    </xdr:to>
    <xdr:sp macro="" textlink="">
      <xdr:nvSpPr>
        <xdr:cNvPr id="338" name="円/楕円 337"/>
        <xdr:cNvSpPr/>
      </xdr:nvSpPr>
      <xdr:spPr>
        <a:xfrm>
          <a:off x="15240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48277</xdr:rowOff>
    </xdr:from>
    <xdr:ext cx="762000" cy="259045"/>
    <xdr:sp macro="" textlink="">
      <xdr:nvSpPr>
        <xdr:cNvPr id="339" name="テキスト ボックス 338"/>
        <xdr:cNvSpPr txBox="1"/>
      </xdr:nvSpPr>
      <xdr:spPr>
        <a:xfrm>
          <a:off x="14909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157480</xdr:rowOff>
    </xdr:from>
    <xdr:to>
      <xdr:col>21</xdr:col>
      <xdr:colOff>50800</xdr:colOff>
      <xdr:row>65</xdr:row>
      <xdr:rowOff>87630</xdr:rowOff>
    </xdr:to>
    <xdr:sp macro="" textlink="">
      <xdr:nvSpPr>
        <xdr:cNvPr id="340" name="円/楕円 339"/>
        <xdr:cNvSpPr/>
      </xdr:nvSpPr>
      <xdr:spPr>
        <a:xfrm>
          <a:off x="14351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72407</xdr:rowOff>
    </xdr:from>
    <xdr:ext cx="762000" cy="259045"/>
    <xdr:sp macro="" textlink="">
      <xdr:nvSpPr>
        <xdr:cNvPr id="341" name="テキスト ボックス 340"/>
        <xdr:cNvSpPr txBox="1"/>
      </xdr:nvSpPr>
      <xdr:spPr>
        <a:xfrm>
          <a:off x="14020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23949</xdr:rowOff>
    </xdr:from>
    <xdr:to>
      <xdr:col>19</xdr:col>
      <xdr:colOff>533400</xdr:colOff>
      <xdr:row>65</xdr:row>
      <xdr:rowOff>125549</xdr:rowOff>
    </xdr:to>
    <xdr:sp macro="" textlink="">
      <xdr:nvSpPr>
        <xdr:cNvPr id="342" name="円/楕円 341"/>
        <xdr:cNvSpPr/>
      </xdr:nvSpPr>
      <xdr:spPr>
        <a:xfrm>
          <a:off x="13462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110326</xdr:rowOff>
    </xdr:from>
    <xdr:ext cx="762000" cy="259045"/>
    <xdr:sp macro="" textlink="">
      <xdr:nvSpPr>
        <xdr:cNvPr id="343" name="テキスト ボックス 342"/>
        <xdr:cNvSpPr txBox="1"/>
      </xdr:nvSpPr>
      <xdr:spPr>
        <a:xfrm>
          <a:off x="13131800" y="1125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北陸新幹線開業に向けた社会資本の整備や、小中学校の大規模改造・耐震補強工事などの事業、並びに総合斎場建設事業等を推進してきたことにより、</a:t>
          </a:r>
          <a:r>
            <a:rPr kumimoji="1" lang="en-US" altLang="ja-JP" sz="1100">
              <a:latin typeface="ＭＳ Ｐゴシック"/>
            </a:rPr>
            <a:t>H20</a:t>
          </a:r>
          <a:r>
            <a:rPr kumimoji="1" lang="ja-JP" altLang="en-US" sz="1100">
              <a:latin typeface="ＭＳ Ｐゴシック"/>
            </a:rPr>
            <a:t>～</a:t>
          </a:r>
          <a:r>
            <a:rPr kumimoji="1" lang="en-US" altLang="ja-JP" sz="1100">
              <a:latin typeface="ＭＳ Ｐゴシック"/>
            </a:rPr>
            <a:t>26</a:t>
          </a:r>
          <a:r>
            <a:rPr kumimoji="1" lang="ja-JP" altLang="en-US" sz="1100">
              <a:latin typeface="ＭＳ Ｐゴシック"/>
            </a:rPr>
            <a:t>年度にかけて事業が集中し、</a:t>
          </a:r>
          <a:r>
            <a:rPr kumimoji="1" lang="en-US" altLang="ja-JP" sz="1100">
              <a:latin typeface="ＭＳ Ｐゴシック"/>
            </a:rPr>
            <a:t>H24</a:t>
          </a:r>
          <a:r>
            <a:rPr kumimoji="1" lang="ja-JP" altLang="en-US" sz="1100">
              <a:latin typeface="ＭＳ Ｐゴシック"/>
            </a:rPr>
            <a:t>年度まで年間平均約</a:t>
          </a:r>
          <a:r>
            <a:rPr kumimoji="1" lang="en-US" altLang="ja-JP" sz="1100">
              <a:latin typeface="ＭＳ Ｐゴシック"/>
            </a:rPr>
            <a:t>70</a:t>
          </a:r>
          <a:r>
            <a:rPr kumimoji="1" lang="ja-JP" altLang="en-US" sz="1100">
              <a:latin typeface="ＭＳ Ｐゴシック"/>
            </a:rPr>
            <a:t>億円前後の地方債を発行してきたところであるが、発行額のピークである</a:t>
          </a:r>
          <a:r>
            <a:rPr kumimoji="1" lang="en-US" altLang="ja-JP" sz="1100">
              <a:latin typeface="ＭＳ Ｐゴシック"/>
            </a:rPr>
            <a:t>26</a:t>
          </a:r>
          <a:r>
            <a:rPr kumimoji="1" lang="ja-JP" altLang="en-US" sz="1100">
              <a:latin typeface="ＭＳ Ｐゴシック"/>
            </a:rPr>
            <a:t>年度には</a:t>
          </a:r>
          <a:r>
            <a:rPr kumimoji="1" lang="en-US" altLang="ja-JP" sz="1100">
              <a:latin typeface="ＭＳ Ｐゴシック"/>
            </a:rPr>
            <a:t>130</a:t>
          </a:r>
          <a:r>
            <a:rPr kumimoji="1" lang="ja-JP" altLang="en-US" sz="1100">
              <a:latin typeface="ＭＳ Ｐゴシック"/>
            </a:rPr>
            <a:t>億円を超えると見込んでいる。この結果、地方債の償還は本格化しており、</a:t>
          </a:r>
          <a:r>
            <a:rPr kumimoji="1" lang="en-US" altLang="ja-JP" sz="1100">
              <a:latin typeface="ＭＳ Ｐゴシック"/>
            </a:rPr>
            <a:t>30</a:t>
          </a:r>
          <a:r>
            <a:rPr kumimoji="1" lang="ja-JP" altLang="en-US" sz="1100">
              <a:latin typeface="ＭＳ Ｐゴシック"/>
            </a:rPr>
            <a:t>年度が償還のピークであることから、実質公債費比率は再び悪化していくものである。</a:t>
          </a:r>
        </a:p>
        <a:p>
          <a:r>
            <a:rPr kumimoji="1" lang="ja-JP" altLang="en-US" sz="1100">
              <a:latin typeface="ＭＳ Ｐゴシック"/>
            </a:rPr>
            <a:t>　このため、今後とも投資的事業を中心に優先度、緊急度、事業効果について十分点検の上、事業の選択と効果的な財源配分を行うなど、適正な市債管理に努め、上昇抑制を図る。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106997</xdr:rowOff>
    </xdr:from>
    <xdr:to>
      <xdr:col>24</xdr:col>
      <xdr:colOff>558800</xdr:colOff>
      <xdr:row>44</xdr:row>
      <xdr:rowOff>62547</xdr:rowOff>
    </xdr:to>
    <xdr:cxnSp macro="">
      <xdr:nvCxnSpPr>
        <xdr:cNvPr id="368" name="直線コネクタ 367"/>
        <xdr:cNvCxnSpPr/>
      </xdr:nvCxnSpPr>
      <xdr:spPr>
        <a:xfrm flipV="1">
          <a:off x="17018000" y="627919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34624</xdr:rowOff>
    </xdr:from>
    <xdr:ext cx="762000" cy="259045"/>
    <xdr:sp macro="" textlink="">
      <xdr:nvSpPr>
        <xdr:cNvPr id="369" name="公債費負担の状況最小値テキスト"/>
        <xdr:cNvSpPr txBox="1"/>
      </xdr:nvSpPr>
      <xdr:spPr>
        <a:xfrm>
          <a:off x="17106900" y="75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44</xdr:row>
      <xdr:rowOff>62547</xdr:rowOff>
    </xdr:from>
    <xdr:to>
      <xdr:col>24</xdr:col>
      <xdr:colOff>647700</xdr:colOff>
      <xdr:row>44</xdr:row>
      <xdr:rowOff>62547</xdr:rowOff>
    </xdr:to>
    <xdr:cxnSp macro="">
      <xdr:nvCxnSpPr>
        <xdr:cNvPr id="370" name="直線コネクタ 369"/>
        <xdr:cNvCxnSpPr/>
      </xdr:nvCxnSpPr>
      <xdr:spPr>
        <a:xfrm>
          <a:off x="16929100" y="760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21924</xdr:rowOff>
    </xdr:from>
    <xdr:ext cx="762000" cy="259045"/>
    <xdr:sp macro="" textlink="">
      <xdr:nvSpPr>
        <xdr:cNvPr id="371" name="公債費負担の状況最大値テキスト"/>
        <xdr:cNvSpPr txBox="1"/>
      </xdr:nvSpPr>
      <xdr:spPr>
        <a:xfrm>
          <a:off x="17106900" y="602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106997</xdr:rowOff>
    </xdr:from>
    <xdr:to>
      <xdr:col>24</xdr:col>
      <xdr:colOff>647700</xdr:colOff>
      <xdr:row>36</xdr:row>
      <xdr:rowOff>106997</xdr:rowOff>
    </xdr:to>
    <xdr:cxnSp macro="">
      <xdr:nvCxnSpPr>
        <xdr:cNvPr id="372" name="直線コネクタ 371"/>
        <xdr:cNvCxnSpPr/>
      </xdr:nvCxnSpPr>
      <xdr:spPr>
        <a:xfrm>
          <a:off x="16929100" y="627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115888</xdr:rowOff>
    </xdr:from>
    <xdr:to>
      <xdr:col>24</xdr:col>
      <xdr:colOff>558800</xdr:colOff>
      <xdr:row>42</xdr:row>
      <xdr:rowOff>146050</xdr:rowOff>
    </xdr:to>
    <xdr:cxnSp macro="">
      <xdr:nvCxnSpPr>
        <xdr:cNvPr id="373" name="直線コネクタ 372"/>
        <xdr:cNvCxnSpPr/>
      </xdr:nvCxnSpPr>
      <xdr:spPr>
        <a:xfrm flipV="1">
          <a:off x="16179800" y="731678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16845</xdr:rowOff>
    </xdr:from>
    <xdr:ext cx="762000" cy="259045"/>
    <xdr:sp macro="" textlink="">
      <xdr:nvSpPr>
        <xdr:cNvPr id="374" name="公債費負担の状況平均値テキスト"/>
        <xdr:cNvSpPr txBox="1"/>
      </xdr:nvSpPr>
      <xdr:spPr>
        <a:xfrm>
          <a:off x="17106900" y="6531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75" name="フローチャート : 判断 374"/>
        <xdr:cNvSpPr/>
      </xdr:nvSpPr>
      <xdr:spPr>
        <a:xfrm>
          <a:off x="169672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140018</xdr:rowOff>
    </xdr:from>
    <xdr:to>
      <xdr:col>23</xdr:col>
      <xdr:colOff>406400</xdr:colOff>
      <xdr:row>42</xdr:row>
      <xdr:rowOff>146050</xdr:rowOff>
    </xdr:to>
    <xdr:cxnSp macro="">
      <xdr:nvCxnSpPr>
        <xdr:cNvPr id="376" name="直線コネクタ 375"/>
        <xdr:cNvCxnSpPr/>
      </xdr:nvCxnSpPr>
      <xdr:spPr>
        <a:xfrm>
          <a:off x="15290800" y="734091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54610</xdr:rowOff>
    </xdr:from>
    <xdr:to>
      <xdr:col>23</xdr:col>
      <xdr:colOff>457200</xdr:colOff>
      <xdr:row>39</xdr:row>
      <xdr:rowOff>156210</xdr:rowOff>
    </xdr:to>
    <xdr:sp macro="" textlink="">
      <xdr:nvSpPr>
        <xdr:cNvPr id="377" name="フローチャート : 判断 376"/>
        <xdr:cNvSpPr/>
      </xdr:nvSpPr>
      <xdr:spPr>
        <a:xfrm>
          <a:off x="16129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378" name="テキスト ボックス 377"/>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127953</xdr:rowOff>
    </xdr:from>
    <xdr:to>
      <xdr:col>22</xdr:col>
      <xdr:colOff>203200</xdr:colOff>
      <xdr:row>42</xdr:row>
      <xdr:rowOff>140018</xdr:rowOff>
    </xdr:to>
    <xdr:cxnSp macro="">
      <xdr:nvCxnSpPr>
        <xdr:cNvPr id="379" name="直線コネクタ 378"/>
        <xdr:cNvCxnSpPr/>
      </xdr:nvCxnSpPr>
      <xdr:spPr>
        <a:xfrm>
          <a:off x="14401800" y="732885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102870</xdr:rowOff>
    </xdr:from>
    <xdr:to>
      <xdr:col>22</xdr:col>
      <xdr:colOff>254000</xdr:colOff>
      <xdr:row>40</xdr:row>
      <xdr:rowOff>33020</xdr:rowOff>
    </xdr:to>
    <xdr:sp macro="" textlink="">
      <xdr:nvSpPr>
        <xdr:cNvPr id="380" name="フローチャート : 判断 379"/>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381" name="テキスト ボックス 380"/>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127953</xdr:rowOff>
    </xdr:from>
    <xdr:to>
      <xdr:col>21</xdr:col>
      <xdr:colOff>0</xdr:colOff>
      <xdr:row>42</xdr:row>
      <xdr:rowOff>140018</xdr:rowOff>
    </xdr:to>
    <xdr:cxnSp macro="">
      <xdr:nvCxnSpPr>
        <xdr:cNvPr id="382" name="直線コネクタ 381"/>
        <xdr:cNvCxnSpPr/>
      </xdr:nvCxnSpPr>
      <xdr:spPr>
        <a:xfrm flipV="1">
          <a:off x="13512800" y="732885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133032</xdr:rowOff>
    </xdr:from>
    <xdr:to>
      <xdr:col>21</xdr:col>
      <xdr:colOff>50800</xdr:colOff>
      <xdr:row>40</xdr:row>
      <xdr:rowOff>63182</xdr:rowOff>
    </xdr:to>
    <xdr:sp macro="" textlink="">
      <xdr:nvSpPr>
        <xdr:cNvPr id="383" name="フローチャート : 判断 382"/>
        <xdr:cNvSpPr/>
      </xdr:nvSpPr>
      <xdr:spPr>
        <a:xfrm>
          <a:off x="14351000" y="681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73359</xdr:rowOff>
    </xdr:from>
    <xdr:ext cx="762000" cy="259045"/>
    <xdr:sp macro="" textlink="">
      <xdr:nvSpPr>
        <xdr:cNvPr id="384" name="テキスト ボックス 383"/>
        <xdr:cNvSpPr txBox="1"/>
      </xdr:nvSpPr>
      <xdr:spPr>
        <a:xfrm>
          <a:off x="14020800" y="658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9843</xdr:rowOff>
    </xdr:from>
    <xdr:to>
      <xdr:col>19</xdr:col>
      <xdr:colOff>533400</xdr:colOff>
      <xdr:row>40</xdr:row>
      <xdr:rowOff>111443</xdr:rowOff>
    </xdr:to>
    <xdr:sp macro="" textlink="">
      <xdr:nvSpPr>
        <xdr:cNvPr id="385" name="フローチャート : 判断 384"/>
        <xdr:cNvSpPr/>
      </xdr:nvSpPr>
      <xdr:spPr>
        <a:xfrm>
          <a:off x="13462000" y="68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121620</xdr:rowOff>
    </xdr:from>
    <xdr:ext cx="762000" cy="259045"/>
    <xdr:sp macro="" textlink="">
      <xdr:nvSpPr>
        <xdr:cNvPr id="386" name="テキスト ボックス 385"/>
        <xdr:cNvSpPr txBox="1"/>
      </xdr:nvSpPr>
      <xdr:spPr>
        <a:xfrm>
          <a:off x="13131800" y="663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65088</xdr:rowOff>
    </xdr:from>
    <xdr:to>
      <xdr:col>24</xdr:col>
      <xdr:colOff>609600</xdr:colOff>
      <xdr:row>42</xdr:row>
      <xdr:rowOff>166688</xdr:rowOff>
    </xdr:to>
    <xdr:sp macro="" textlink="">
      <xdr:nvSpPr>
        <xdr:cNvPr id="392" name="円/楕円 391"/>
        <xdr:cNvSpPr/>
      </xdr:nvSpPr>
      <xdr:spPr>
        <a:xfrm>
          <a:off x="169672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37165</xdr:rowOff>
    </xdr:from>
    <xdr:ext cx="762000" cy="259045"/>
    <xdr:sp macro="" textlink="">
      <xdr:nvSpPr>
        <xdr:cNvPr id="393" name="公債費負担の状況該当値テキスト"/>
        <xdr:cNvSpPr txBox="1"/>
      </xdr:nvSpPr>
      <xdr:spPr>
        <a:xfrm>
          <a:off x="17106900" y="72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95250</xdr:rowOff>
    </xdr:from>
    <xdr:to>
      <xdr:col>23</xdr:col>
      <xdr:colOff>457200</xdr:colOff>
      <xdr:row>43</xdr:row>
      <xdr:rowOff>25400</xdr:rowOff>
    </xdr:to>
    <xdr:sp macro="" textlink="">
      <xdr:nvSpPr>
        <xdr:cNvPr id="394" name="円/楕円 393"/>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10177</xdr:rowOff>
    </xdr:from>
    <xdr:ext cx="736600" cy="259045"/>
    <xdr:sp macro="" textlink="">
      <xdr:nvSpPr>
        <xdr:cNvPr id="395" name="テキスト ボックス 394"/>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89218</xdr:rowOff>
    </xdr:from>
    <xdr:to>
      <xdr:col>22</xdr:col>
      <xdr:colOff>254000</xdr:colOff>
      <xdr:row>43</xdr:row>
      <xdr:rowOff>19368</xdr:rowOff>
    </xdr:to>
    <xdr:sp macro="" textlink="">
      <xdr:nvSpPr>
        <xdr:cNvPr id="396" name="円/楕円 395"/>
        <xdr:cNvSpPr/>
      </xdr:nvSpPr>
      <xdr:spPr>
        <a:xfrm>
          <a:off x="15240000" y="72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4145</xdr:rowOff>
    </xdr:from>
    <xdr:ext cx="762000" cy="259045"/>
    <xdr:sp macro="" textlink="">
      <xdr:nvSpPr>
        <xdr:cNvPr id="397" name="テキスト ボックス 396"/>
        <xdr:cNvSpPr txBox="1"/>
      </xdr:nvSpPr>
      <xdr:spPr>
        <a:xfrm>
          <a:off x="14909800" y="737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77153</xdr:rowOff>
    </xdr:from>
    <xdr:to>
      <xdr:col>21</xdr:col>
      <xdr:colOff>50800</xdr:colOff>
      <xdr:row>43</xdr:row>
      <xdr:rowOff>7303</xdr:rowOff>
    </xdr:to>
    <xdr:sp macro="" textlink="">
      <xdr:nvSpPr>
        <xdr:cNvPr id="398" name="円/楕円 397"/>
        <xdr:cNvSpPr/>
      </xdr:nvSpPr>
      <xdr:spPr>
        <a:xfrm>
          <a:off x="14351000" y="7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163530</xdr:rowOff>
    </xdr:from>
    <xdr:ext cx="762000" cy="259045"/>
    <xdr:sp macro="" textlink="">
      <xdr:nvSpPr>
        <xdr:cNvPr id="399" name="テキスト ボックス 398"/>
        <xdr:cNvSpPr txBox="1"/>
      </xdr:nvSpPr>
      <xdr:spPr>
        <a:xfrm>
          <a:off x="14020800" y="736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89218</xdr:rowOff>
    </xdr:from>
    <xdr:to>
      <xdr:col>19</xdr:col>
      <xdr:colOff>533400</xdr:colOff>
      <xdr:row>43</xdr:row>
      <xdr:rowOff>19368</xdr:rowOff>
    </xdr:to>
    <xdr:sp macro="" textlink="">
      <xdr:nvSpPr>
        <xdr:cNvPr id="400" name="円/楕円 399"/>
        <xdr:cNvSpPr/>
      </xdr:nvSpPr>
      <xdr:spPr>
        <a:xfrm>
          <a:off x="13462000" y="72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4145</xdr:rowOff>
    </xdr:from>
    <xdr:ext cx="762000" cy="259045"/>
    <xdr:sp macro="" textlink="">
      <xdr:nvSpPr>
        <xdr:cNvPr id="401" name="テキスト ボックス 400"/>
        <xdr:cNvSpPr txBox="1"/>
      </xdr:nvSpPr>
      <xdr:spPr>
        <a:xfrm>
          <a:off x="13131800" y="737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類似団体平均を上回っている要因としては、過去からの大型事業に係る起債の償還が挙げられる。平成</a:t>
          </a:r>
          <a:r>
            <a:rPr kumimoji="1" lang="en-US" altLang="ja-JP" sz="1300">
              <a:latin typeface="ＭＳ Ｐゴシック"/>
            </a:rPr>
            <a:t>26</a:t>
          </a:r>
          <a:r>
            <a:rPr kumimoji="1" lang="ja-JP" altLang="en-US" sz="1300">
              <a:latin typeface="ＭＳ Ｐゴシック"/>
            </a:rPr>
            <a:t>年度をもって北陸新幹線対策事業などの大型事業が一段落するため、各年度の市債の発行額を当該年度の元金償還額の範囲内に抑えることを原則とし、可能な限り市債残高の抑制に努める。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2413</xdr:rowOff>
    </xdr:from>
    <xdr:to>
      <xdr:col>24</xdr:col>
      <xdr:colOff>558800</xdr:colOff>
      <xdr:row>22</xdr:row>
      <xdr:rowOff>46165</xdr:rowOff>
    </xdr:to>
    <xdr:cxnSp macro="">
      <xdr:nvCxnSpPr>
        <xdr:cNvPr id="426" name="直線コネクタ 425"/>
        <xdr:cNvCxnSpPr/>
      </xdr:nvCxnSpPr>
      <xdr:spPr>
        <a:xfrm flipV="1">
          <a:off x="17018000" y="2574163"/>
          <a:ext cx="0" cy="12439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18242</xdr:rowOff>
    </xdr:from>
    <xdr:ext cx="762000" cy="259045"/>
    <xdr:sp macro="" textlink="">
      <xdr:nvSpPr>
        <xdr:cNvPr id="427" name="将来負担の状況最小値テキスト"/>
        <xdr:cNvSpPr txBox="1"/>
      </xdr:nvSpPr>
      <xdr:spPr>
        <a:xfrm>
          <a:off x="17106900" y="379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24</xdr:col>
      <xdr:colOff>469900</xdr:colOff>
      <xdr:row>22</xdr:row>
      <xdr:rowOff>46165</xdr:rowOff>
    </xdr:from>
    <xdr:to>
      <xdr:col>24</xdr:col>
      <xdr:colOff>647700</xdr:colOff>
      <xdr:row>22</xdr:row>
      <xdr:rowOff>46165</xdr:rowOff>
    </xdr:to>
    <xdr:cxnSp macro="">
      <xdr:nvCxnSpPr>
        <xdr:cNvPr id="428" name="直線コネクタ 427"/>
        <xdr:cNvCxnSpPr/>
      </xdr:nvCxnSpPr>
      <xdr:spPr>
        <a:xfrm>
          <a:off x="16929100" y="38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88790</xdr:rowOff>
    </xdr:from>
    <xdr:ext cx="762000" cy="259045"/>
    <xdr:sp macro="" textlink="">
      <xdr:nvSpPr>
        <xdr:cNvPr id="429" name="将来負担の状況最大値テキスト"/>
        <xdr:cNvSpPr txBox="1"/>
      </xdr:nvSpPr>
      <xdr:spPr>
        <a:xfrm>
          <a:off x="17106900" y="23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15</xdr:row>
      <xdr:rowOff>2413</xdr:rowOff>
    </xdr:from>
    <xdr:to>
      <xdr:col>24</xdr:col>
      <xdr:colOff>647700</xdr:colOff>
      <xdr:row>15</xdr:row>
      <xdr:rowOff>2413</xdr:rowOff>
    </xdr:to>
    <xdr:cxnSp macro="">
      <xdr:nvCxnSpPr>
        <xdr:cNvPr id="430" name="直線コネクタ 429"/>
        <xdr:cNvCxnSpPr/>
      </xdr:nvCxnSpPr>
      <xdr:spPr>
        <a:xfrm>
          <a:off x="16929100" y="257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15526</xdr:rowOff>
    </xdr:from>
    <xdr:to>
      <xdr:col>24</xdr:col>
      <xdr:colOff>558800</xdr:colOff>
      <xdr:row>21</xdr:row>
      <xdr:rowOff>21558</xdr:rowOff>
    </xdr:to>
    <xdr:cxnSp macro="">
      <xdr:nvCxnSpPr>
        <xdr:cNvPr id="431" name="直線コネクタ 430"/>
        <xdr:cNvCxnSpPr/>
      </xdr:nvCxnSpPr>
      <xdr:spPr>
        <a:xfrm>
          <a:off x="16179800" y="3615976"/>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162387</xdr:rowOff>
    </xdr:from>
    <xdr:ext cx="762000" cy="259045"/>
    <xdr:sp macro="" textlink="">
      <xdr:nvSpPr>
        <xdr:cNvPr id="432" name="将来負担の状況平均値テキスト"/>
        <xdr:cNvSpPr txBox="1"/>
      </xdr:nvSpPr>
      <xdr:spPr>
        <a:xfrm>
          <a:off x="17106900" y="2562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145860</xdr:rowOff>
    </xdr:from>
    <xdr:to>
      <xdr:col>24</xdr:col>
      <xdr:colOff>609600</xdr:colOff>
      <xdr:row>16</xdr:row>
      <xdr:rowOff>76010</xdr:rowOff>
    </xdr:to>
    <xdr:sp macro="" textlink="">
      <xdr:nvSpPr>
        <xdr:cNvPr id="433" name="フローチャート : 判断 432"/>
        <xdr:cNvSpPr/>
      </xdr:nvSpPr>
      <xdr:spPr>
        <a:xfrm>
          <a:off x="16967200" y="271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7080</xdr:rowOff>
    </xdr:from>
    <xdr:to>
      <xdr:col>23</xdr:col>
      <xdr:colOff>406400</xdr:colOff>
      <xdr:row>21</xdr:row>
      <xdr:rowOff>15526</xdr:rowOff>
    </xdr:to>
    <xdr:cxnSp macro="">
      <xdr:nvCxnSpPr>
        <xdr:cNvPr id="434" name="直線コネクタ 433"/>
        <xdr:cNvCxnSpPr/>
      </xdr:nvCxnSpPr>
      <xdr:spPr>
        <a:xfrm>
          <a:off x="15290800" y="3607530"/>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31115</xdr:rowOff>
    </xdr:from>
    <xdr:to>
      <xdr:col>23</xdr:col>
      <xdr:colOff>457200</xdr:colOff>
      <xdr:row>16</xdr:row>
      <xdr:rowOff>132715</xdr:rowOff>
    </xdr:to>
    <xdr:sp macro="" textlink="">
      <xdr:nvSpPr>
        <xdr:cNvPr id="435" name="フローチャート : 判断 434"/>
        <xdr:cNvSpPr/>
      </xdr:nvSpPr>
      <xdr:spPr>
        <a:xfrm>
          <a:off x="16129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142892</xdr:rowOff>
    </xdr:from>
    <xdr:ext cx="736600" cy="259045"/>
    <xdr:sp macro="" textlink="">
      <xdr:nvSpPr>
        <xdr:cNvPr id="436" name="テキスト ボックス 435"/>
        <xdr:cNvSpPr txBox="1"/>
      </xdr:nvSpPr>
      <xdr:spPr>
        <a:xfrm>
          <a:off x="15798800" y="254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115189</xdr:rowOff>
    </xdr:from>
    <xdr:to>
      <xdr:col>22</xdr:col>
      <xdr:colOff>203200</xdr:colOff>
      <xdr:row>21</xdr:row>
      <xdr:rowOff>7080</xdr:rowOff>
    </xdr:to>
    <xdr:cxnSp macro="">
      <xdr:nvCxnSpPr>
        <xdr:cNvPr id="437" name="直線コネクタ 436"/>
        <xdr:cNvCxnSpPr/>
      </xdr:nvCxnSpPr>
      <xdr:spPr>
        <a:xfrm>
          <a:off x="14401800" y="3544189"/>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98076</xdr:rowOff>
    </xdr:from>
    <xdr:to>
      <xdr:col>22</xdr:col>
      <xdr:colOff>254000</xdr:colOff>
      <xdr:row>17</xdr:row>
      <xdr:rowOff>28226</xdr:rowOff>
    </xdr:to>
    <xdr:sp macro="" textlink="">
      <xdr:nvSpPr>
        <xdr:cNvPr id="438" name="フローチャート : 判断 437"/>
        <xdr:cNvSpPr/>
      </xdr:nvSpPr>
      <xdr:spPr>
        <a:xfrm>
          <a:off x="15240000" y="28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38403</xdr:rowOff>
    </xdr:from>
    <xdr:ext cx="762000" cy="259045"/>
    <xdr:sp macro="" textlink="">
      <xdr:nvSpPr>
        <xdr:cNvPr id="439" name="テキスト ボックス 438"/>
        <xdr:cNvSpPr txBox="1"/>
      </xdr:nvSpPr>
      <xdr:spPr>
        <a:xfrm>
          <a:off x="14909800" y="261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115189</xdr:rowOff>
    </xdr:from>
    <xdr:to>
      <xdr:col>21</xdr:col>
      <xdr:colOff>0</xdr:colOff>
      <xdr:row>21</xdr:row>
      <xdr:rowOff>7080</xdr:rowOff>
    </xdr:to>
    <xdr:cxnSp macro="">
      <xdr:nvCxnSpPr>
        <xdr:cNvPr id="440" name="直線コネクタ 439"/>
        <xdr:cNvCxnSpPr/>
      </xdr:nvCxnSpPr>
      <xdr:spPr>
        <a:xfrm flipV="1">
          <a:off x="13512800" y="3544189"/>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43180</xdr:rowOff>
    </xdr:from>
    <xdr:to>
      <xdr:col>21</xdr:col>
      <xdr:colOff>50800</xdr:colOff>
      <xdr:row>16</xdr:row>
      <xdr:rowOff>144780</xdr:rowOff>
    </xdr:to>
    <xdr:sp macro="" textlink="">
      <xdr:nvSpPr>
        <xdr:cNvPr id="441" name="フローチャート : 判断 440"/>
        <xdr:cNvSpPr/>
      </xdr:nvSpPr>
      <xdr:spPr>
        <a:xfrm>
          <a:off x="14351000" y="278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154957</xdr:rowOff>
    </xdr:from>
    <xdr:ext cx="762000" cy="259045"/>
    <xdr:sp macro="" textlink="">
      <xdr:nvSpPr>
        <xdr:cNvPr id="442" name="テキスト ボックス 441"/>
        <xdr:cNvSpPr txBox="1"/>
      </xdr:nvSpPr>
      <xdr:spPr>
        <a:xfrm>
          <a:off x="14020800" y="255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103505</xdr:rowOff>
    </xdr:from>
    <xdr:to>
      <xdr:col>19</xdr:col>
      <xdr:colOff>533400</xdr:colOff>
      <xdr:row>17</xdr:row>
      <xdr:rowOff>33655</xdr:rowOff>
    </xdr:to>
    <xdr:sp macro="" textlink="">
      <xdr:nvSpPr>
        <xdr:cNvPr id="443" name="フローチャート : 判断 442"/>
        <xdr:cNvSpPr/>
      </xdr:nvSpPr>
      <xdr:spPr>
        <a:xfrm>
          <a:off x="13462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43832</xdr:rowOff>
    </xdr:from>
    <xdr:ext cx="762000" cy="259045"/>
    <xdr:sp macro="" textlink="">
      <xdr:nvSpPr>
        <xdr:cNvPr id="444" name="テキスト ボックス 443"/>
        <xdr:cNvSpPr txBox="1"/>
      </xdr:nvSpPr>
      <xdr:spPr>
        <a:xfrm>
          <a:off x="13131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20</xdr:row>
      <xdr:rowOff>142208</xdr:rowOff>
    </xdr:from>
    <xdr:to>
      <xdr:col>24</xdr:col>
      <xdr:colOff>609600</xdr:colOff>
      <xdr:row>21</xdr:row>
      <xdr:rowOff>72358</xdr:rowOff>
    </xdr:to>
    <xdr:sp macro="" textlink="">
      <xdr:nvSpPr>
        <xdr:cNvPr id="450" name="円/楕円 449"/>
        <xdr:cNvSpPr/>
      </xdr:nvSpPr>
      <xdr:spPr>
        <a:xfrm>
          <a:off x="16967200" y="357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114285</xdr:rowOff>
    </xdr:from>
    <xdr:ext cx="762000" cy="259045"/>
    <xdr:sp macro="" textlink="">
      <xdr:nvSpPr>
        <xdr:cNvPr id="451" name="将来負担の状況該当値テキスト"/>
        <xdr:cNvSpPr txBox="1"/>
      </xdr:nvSpPr>
      <xdr:spPr>
        <a:xfrm>
          <a:off x="17106900" y="354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174.1</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136176</xdr:rowOff>
    </xdr:from>
    <xdr:to>
      <xdr:col>23</xdr:col>
      <xdr:colOff>457200</xdr:colOff>
      <xdr:row>21</xdr:row>
      <xdr:rowOff>66326</xdr:rowOff>
    </xdr:to>
    <xdr:sp macro="" textlink="">
      <xdr:nvSpPr>
        <xdr:cNvPr id="452" name="円/楕円 451"/>
        <xdr:cNvSpPr/>
      </xdr:nvSpPr>
      <xdr:spPr>
        <a:xfrm>
          <a:off x="16129000" y="356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51103</xdr:rowOff>
    </xdr:from>
    <xdr:ext cx="736600" cy="259045"/>
    <xdr:sp macro="" textlink="">
      <xdr:nvSpPr>
        <xdr:cNvPr id="453" name="テキスト ボックス 452"/>
        <xdr:cNvSpPr txBox="1"/>
      </xdr:nvSpPr>
      <xdr:spPr>
        <a:xfrm>
          <a:off x="15798800" y="3651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173.1</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127730</xdr:rowOff>
    </xdr:from>
    <xdr:to>
      <xdr:col>22</xdr:col>
      <xdr:colOff>254000</xdr:colOff>
      <xdr:row>21</xdr:row>
      <xdr:rowOff>57880</xdr:rowOff>
    </xdr:to>
    <xdr:sp macro="" textlink="">
      <xdr:nvSpPr>
        <xdr:cNvPr id="454" name="円/楕円 453"/>
        <xdr:cNvSpPr/>
      </xdr:nvSpPr>
      <xdr:spPr>
        <a:xfrm>
          <a:off x="15240000" y="35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42657</xdr:rowOff>
    </xdr:from>
    <xdr:ext cx="762000" cy="259045"/>
    <xdr:sp macro="" textlink="">
      <xdr:nvSpPr>
        <xdr:cNvPr id="455" name="テキスト ボックス 454"/>
        <xdr:cNvSpPr txBox="1"/>
      </xdr:nvSpPr>
      <xdr:spPr>
        <a:xfrm>
          <a:off x="14909800" y="364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171.7</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64389</xdr:rowOff>
    </xdr:from>
    <xdr:to>
      <xdr:col>21</xdr:col>
      <xdr:colOff>50800</xdr:colOff>
      <xdr:row>20</xdr:row>
      <xdr:rowOff>165989</xdr:rowOff>
    </xdr:to>
    <xdr:sp macro="" textlink="">
      <xdr:nvSpPr>
        <xdr:cNvPr id="456" name="円/楕円 455"/>
        <xdr:cNvSpPr/>
      </xdr:nvSpPr>
      <xdr:spPr>
        <a:xfrm>
          <a:off x="14351000" y="349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150766</xdr:rowOff>
    </xdr:from>
    <xdr:ext cx="762000" cy="259045"/>
    <xdr:sp macro="" textlink="">
      <xdr:nvSpPr>
        <xdr:cNvPr id="457" name="テキスト ボックス 456"/>
        <xdr:cNvSpPr txBox="1"/>
      </xdr:nvSpPr>
      <xdr:spPr>
        <a:xfrm>
          <a:off x="14020800" y="357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127730</xdr:rowOff>
    </xdr:from>
    <xdr:to>
      <xdr:col>19</xdr:col>
      <xdr:colOff>533400</xdr:colOff>
      <xdr:row>21</xdr:row>
      <xdr:rowOff>57880</xdr:rowOff>
    </xdr:to>
    <xdr:sp macro="" textlink="">
      <xdr:nvSpPr>
        <xdr:cNvPr id="458" name="円/楕円 457"/>
        <xdr:cNvSpPr/>
      </xdr:nvSpPr>
      <xdr:spPr>
        <a:xfrm>
          <a:off x="13462000" y="35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42657</xdr:rowOff>
    </xdr:from>
    <xdr:ext cx="762000" cy="259045"/>
    <xdr:sp macro="" textlink="">
      <xdr:nvSpPr>
        <xdr:cNvPr id="459" name="テキスト ボックス 458"/>
        <xdr:cNvSpPr txBox="1"/>
      </xdr:nvSpPr>
      <xdr:spPr>
        <a:xfrm>
          <a:off x="13131800" y="364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富山県高岡市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177,005
174,477
209.42
83,358,661
82,213,080
556,728
37,911,192
103,083,864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174.1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給与の減額など行っているが、引き続き「高岡市行財政改革推進方針」に基づいて、職員数及び給与の適正化を図るとともに、事務事業の見直し、民間活力の活用、組織の合理化等の推進を図り、人件費の抑制に努め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58964</xdr:rowOff>
    </xdr:from>
    <xdr:to>
      <xdr:col>7</xdr:col>
      <xdr:colOff>15875</xdr:colOff>
      <xdr:row>41</xdr:row>
      <xdr:rowOff>146050</xdr:rowOff>
    </xdr:to>
    <xdr:cxnSp macro="">
      <xdr:nvCxnSpPr>
        <xdr:cNvPr id="62" name="直線コネクタ 61"/>
        <xdr:cNvCxnSpPr/>
      </xdr:nvCxnSpPr>
      <xdr:spPr>
        <a:xfrm flipV="1">
          <a:off x="4826000" y="57168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3"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4" name="直線コネクタ 63"/>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145341</xdr:rowOff>
    </xdr:from>
    <xdr:ext cx="762000" cy="259045"/>
    <xdr:sp macro="" textlink="">
      <xdr:nvSpPr>
        <xdr:cNvPr id="65" name="人件費最大値テキスト"/>
        <xdr:cNvSpPr txBox="1"/>
      </xdr:nvSpPr>
      <xdr:spPr>
        <a:xfrm>
          <a:off x="4914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58964</xdr:rowOff>
    </xdr:from>
    <xdr:to>
      <xdr:col>7</xdr:col>
      <xdr:colOff>104775</xdr:colOff>
      <xdr:row>33</xdr:row>
      <xdr:rowOff>58964</xdr:rowOff>
    </xdr:to>
    <xdr:cxnSp macro="">
      <xdr:nvCxnSpPr>
        <xdr:cNvPr id="66" name="直線コネクタ 65"/>
        <xdr:cNvCxnSpPr/>
      </xdr:nvCxnSpPr>
      <xdr:spPr>
        <a:xfrm>
          <a:off x="4737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31750</xdr:rowOff>
    </xdr:from>
    <xdr:to>
      <xdr:col>7</xdr:col>
      <xdr:colOff>15875</xdr:colOff>
      <xdr:row>36</xdr:row>
      <xdr:rowOff>56243</xdr:rowOff>
    </xdr:to>
    <xdr:cxnSp macro="">
      <xdr:nvCxnSpPr>
        <xdr:cNvPr id="67" name="直線コネクタ 66"/>
        <xdr:cNvCxnSpPr/>
      </xdr:nvCxnSpPr>
      <xdr:spPr>
        <a:xfrm flipV="1">
          <a:off x="3987800" y="60325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8"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56243</xdr:rowOff>
    </xdr:to>
    <xdr:cxnSp macro="">
      <xdr:nvCxnSpPr>
        <xdr:cNvPr id="70" name="直線コネクタ 69"/>
        <xdr:cNvCxnSpPr/>
      </xdr:nvCxnSpPr>
      <xdr:spPr>
        <a:xfrm>
          <a:off x="3098800" y="6184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1" name="フローチャート : 判断 70"/>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2" name="テキスト ボックス 71"/>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12700</xdr:rowOff>
    </xdr:to>
    <xdr:cxnSp macro="">
      <xdr:nvCxnSpPr>
        <xdr:cNvPr id="73" name="直線コネクタ 72"/>
        <xdr:cNvCxnSpPr/>
      </xdr:nvCxnSpPr>
      <xdr:spPr>
        <a:xfrm>
          <a:off x="2209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10885</xdr:rowOff>
    </xdr:from>
    <xdr:to>
      <xdr:col>4</xdr:col>
      <xdr:colOff>396875</xdr:colOff>
      <xdr:row>38</xdr:row>
      <xdr:rowOff>112485</xdr:rowOff>
    </xdr:to>
    <xdr:sp macro="" textlink="">
      <xdr:nvSpPr>
        <xdr:cNvPr id="74" name="フローチャート : 判断 73"/>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97262</xdr:rowOff>
    </xdr:from>
    <xdr:ext cx="762000" cy="259045"/>
    <xdr:sp macro="" textlink="">
      <xdr:nvSpPr>
        <xdr:cNvPr id="75" name="テキスト ボックス 74"/>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37</xdr:row>
      <xdr:rowOff>124278</xdr:rowOff>
    </xdr:to>
    <xdr:cxnSp macro="">
      <xdr:nvCxnSpPr>
        <xdr:cNvPr id="76" name="直線コネクタ 75"/>
        <xdr:cNvCxnSpPr/>
      </xdr:nvCxnSpPr>
      <xdr:spPr>
        <a:xfrm flipV="1">
          <a:off x="1320800" y="6184900"/>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29936</xdr:rowOff>
    </xdr:from>
    <xdr:to>
      <xdr:col>3</xdr:col>
      <xdr:colOff>193675</xdr:colOff>
      <xdr:row>37</xdr:row>
      <xdr:rowOff>131536</xdr:rowOff>
    </xdr:to>
    <xdr:sp macro="" textlink="">
      <xdr:nvSpPr>
        <xdr:cNvPr id="77" name="フローチャート : 判断 76"/>
        <xdr:cNvSpPr/>
      </xdr:nvSpPr>
      <xdr:spPr>
        <a:xfrm>
          <a:off x="2159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116312</xdr:rowOff>
    </xdr:from>
    <xdr:ext cx="762000" cy="259045"/>
    <xdr:sp macro="" textlink="">
      <xdr:nvSpPr>
        <xdr:cNvPr id="78" name="テキスト ボックス 77"/>
        <xdr:cNvSpPr txBox="1"/>
      </xdr:nvSpPr>
      <xdr:spPr>
        <a:xfrm>
          <a:off x="1828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9" name="フローチャート : 判断 78"/>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53720</xdr:rowOff>
    </xdr:from>
    <xdr:ext cx="762000" cy="259045"/>
    <xdr:sp macro="" textlink="">
      <xdr:nvSpPr>
        <xdr:cNvPr id="80" name="テキスト ボックス 79"/>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152400</xdr:rowOff>
    </xdr:from>
    <xdr:to>
      <xdr:col>7</xdr:col>
      <xdr:colOff>66675</xdr:colOff>
      <xdr:row>35</xdr:row>
      <xdr:rowOff>82550</xdr:rowOff>
    </xdr:to>
    <xdr:sp macro="" textlink="">
      <xdr:nvSpPr>
        <xdr:cNvPr id="86" name="円/楕円 85"/>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168927</xdr:rowOff>
    </xdr:from>
    <xdr:ext cx="762000" cy="259045"/>
    <xdr:sp macro="" textlink="">
      <xdr:nvSpPr>
        <xdr:cNvPr id="87"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5443</xdr:rowOff>
    </xdr:from>
    <xdr:to>
      <xdr:col>5</xdr:col>
      <xdr:colOff>600075</xdr:colOff>
      <xdr:row>36</xdr:row>
      <xdr:rowOff>107043</xdr:rowOff>
    </xdr:to>
    <xdr:sp macro="" textlink="">
      <xdr:nvSpPr>
        <xdr:cNvPr id="88" name="円/楕円 87"/>
        <xdr:cNvSpPr/>
      </xdr:nvSpPr>
      <xdr:spPr>
        <a:xfrm>
          <a:off x="3937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117220</xdr:rowOff>
    </xdr:from>
    <xdr:ext cx="736600" cy="259045"/>
    <xdr:sp macro="" textlink="">
      <xdr:nvSpPr>
        <xdr:cNvPr id="89" name="テキスト ボックス 88"/>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90" name="円/楕円 89"/>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91" name="テキスト ボックス 90"/>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92" name="円/楕円 91"/>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93" name="テキスト ボックス 92"/>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73478</xdr:rowOff>
    </xdr:from>
    <xdr:to>
      <xdr:col>1</xdr:col>
      <xdr:colOff>676275</xdr:colOff>
      <xdr:row>38</xdr:row>
      <xdr:rowOff>3628</xdr:rowOff>
    </xdr:to>
    <xdr:sp macro="" textlink="">
      <xdr:nvSpPr>
        <xdr:cNvPr id="94" name="円/楕円 93"/>
        <xdr:cNvSpPr/>
      </xdr:nvSpPr>
      <xdr:spPr>
        <a:xfrm>
          <a:off x="127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13805</xdr:rowOff>
    </xdr:from>
    <xdr:ext cx="762000" cy="259045"/>
    <xdr:sp macro="" textlink="">
      <xdr:nvSpPr>
        <xdr:cNvPr id="95" name="テキスト ボックス 94"/>
        <xdr:cNvSpPr txBox="1"/>
      </xdr:nvSpPr>
      <xdr:spPr>
        <a:xfrm>
          <a:off x="93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物件費に係る経常収支比率は、類似団体平均をやや下回っているものの対前年比</a:t>
          </a:r>
          <a:r>
            <a:rPr kumimoji="1" lang="en-US" altLang="ja-JP" sz="1300">
              <a:latin typeface="ＭＳ Ｐゴシック"/>
            </a:rPr>
            <a:t>0.7</a:t>
          </a:r>
          <a:r>
            <a:rPr kumimoji="1" lang="ja-JP" altLang="en-US" sz="1300">
              <a:latin typeface="ＭＳ Ｐゴシック"/>
            </a:rPr>
            <a:t>ポイント上昇した。庁舎や都市公園、市営住宅などの管理委託業務の費用増加が主な要因であるが、今後、費用負担のあり方を見直し、適切な費用で事業効果を得られるよう精査に努める。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10" name="直線コネクタ 109"/>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1" name="テキスト ボックス 110"/>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4" name="直線コネクタ 113"/>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5" name="テキスト ボックス 114"/>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104140</xdr:rowOff>
    </xdr:from>
    <xdr:to>
      <xdr:col>24</xdr:col>
      <xdr:colOff>31750</xdr:colOff>
      <xdr:row>21</xdr:row>
      <xdr:rowOff>69850</xdr:rowOff>
    </xdr:to>
    <xdr:cxnSp macro="">
      <xdr:nvCxnSpPr>
        <xdr:cNvPr id="119" name="直線コネクタ 118"/>
        <xdr:cNvCxnSpPr/>
      </xdr:nvCxnSpPr>
      <xdr:spPr>
        <a:xfrm flipV="1">
          <a:off x="16510000" y="23329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0"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1" name="直線コネクタ 120"/>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19067</xdr:rowOff>
    </xdr:from>
    <xdr:ext cx="762000" cy="259045"/>
    <xdr:sp macro="" textlink="">
      <xdr:nvSpPr>
        <xdr:cNvPr id="122" name="物件費最大値テキスト"/>
        <xdr:cNvSpPr txBox="1"/>
      </xdr:nvSpPr>
      <xdr:spPr>
        <a:xfrm>
          <a:off x="16598900" y="207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13</xdr:row>
      <xdr:rowOff>104140</xdr:rowOff>
    </xdr:from>
    <xdr:to>
      <xdr:col>24</xdr:col>
      <xdr:colOff>120650</xdr:colOff>
      <xdr:row>13</xdr:row>
      <xdr:rowOff>104140</xdr:rowOff>
    </xdr:to>
    <xdr:cxnSp macro="">
      <xdr:nvCxnSpPr>
        <xdr:cNvPr id="123" name="直線コネクタ 122"/>
        <xdr:cNvCxnSpPr/>
      </xdr:nvCxnSpPr>
      <xdr:spPr>
        <a:xfrm>
          <a:off x="16421100" y="233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115570</xdr:rowOff>
    </xdr:from>
    <xdr:to>
      <xdr:col>24</xdr:col>
      <xdr:colOff>31750</xdr:colOff>
      <xdr:row>15</xdr:row>
      <xdr:rowOff>155575</xdr:rowOff>
    </xdr:to>
    <xdr:cxnSp macro="">
      <xdr:nvCxnSpPr>
        <xdr:cNvPr id="124" name="直線コネクタ 123"/>
        <xdr:cNvCxnSpPr/>
      </xdr:nvCxnSpPr>
      <xdr:spPr>
        <a:xfrm>
          <a:off x="15671800" y="26873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93997</xdr:rowOff>
    </xdr:from>
    <xdr:ext cx="762000" cy="259045"/>
    <xdr:sp macro="" textlink="">
      <xdr:nvSpPr>
        <xdr:cNvPr id="125" name="物件費平均値テキスト"/>
        <xdr:cNvSpPr txBox="1"/>
      </xdr:nvSpPr>
      <xdr:spPr>
        <a:xfrm>
          <a:off x="16598900" y="266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121920</xdr:rowOff>
    </xdr:from>
    <xdr:to>
      <xdr:col>24</xdr:col>
      <xdr:colOff>82550</xdr:colOff>
      <xdr:row>16</xdr:row>
      <xdr:rowOff>52070</xdr:rowOff>
    </xdr:to>
    <xdr:sp macro="" textlink="">
      <xdr:nvSpPr>
        <xdr:cNvPr id="126" name="フローチャート : 判断 125"/>
        <xdr:cNvSpPr/>
      </xdr:nvSpPr>
      <xdr:spPr>
        <a:xfrm>
          <a:off x="164592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52705</xdr:rowOff>
    </xdr:from>
    <xdr:to>
      <xdr:col>22</xdr:col>
      <xdr:colOff>565150</xdr:colOff>
      <xdr:row>15</xdr:row>
      <xdr:rowOff>115570</xdr:rowOff>
    </xdr:to>
    <xdr:cxnSp macro="">
      <xdr:nvCxnSpPr>
        <xdr:cNvPr id="127" name="直線コネクタ 126"/>
        <xdr:cNvCxnSpPr/>
      </xdr:nvCxnSpPr>
      <xdr:spPr>
        <a:xfrm>
          <a:off x="14782800" y="26244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93345</xdr:rowOff>
    </xdr:from>
    <xdr:to>
      <xdr:col>22</xdr:col>
      <xdr:colOff>615950</xdr:colOff>
      <xdr:row>16</xdr:row>
      <xdr:rowOff>23495</xdr:rowOff>
    </xdr:to>
    <xdr:sp macro="" textlink="">
      <xdr:nvSpPr>
        <xdr:cNvPr id="128" name="フローチャート : 判断 127"/>
        <xdr:cNvSpPr/>
      </xdr:nvSpPr>
      <xdr:spPr>
        <a:xfrm>
          <a:off x="15621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8272</xdr:rowOff>
    </xdr:from>
    <xdr:ext cx="736600" cy="259045"/>
    <xdr:sp macro="" textlink="">
      <xdr:nvSpPr>
        <xdr:cNvPr id="129" name="テキスト ボックス 128"/>
        <xdr:cNvSpPr txBox="1"/>
      </xdr:nvSpPr>
      <xdr:spPr>
        <a:xfrm>
          <a:off x="15290800" y="275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35560</xdr:rowOff>
    </xdr:from>
    <xdr:to>
      <xdr:col>21</xdr:col>
      <xdr:colOff>361950</xdr:colOff>
      <xdr:row>15</xdr:row>
      <xdr:rowOff>52705</xdr:rowOff>
    </xdr:to>
    <xdr:cxnSp macro="">
      <xdr:nvCxnSpPr>
        <xdr:cNvPr id="130" name="直線コネクタ 129"/>
        <xdr:cNvCxnSpPr/>
      </xdr:nvCxnSpPr>
      <xdr:spPr>
        <a:xfrm>
          <a:off x="13893800" y="26073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70485</xdr:rowOff>
    </xdr:from>
    <xdr:to>
      <xdr:col>21</xdr:col>
      <xdr:colOff>412750</xdr:colOff>
      <xdr:row>16</xdr:row>
      <xdr:rowOff>635</xdr:rowOff>
    </xdr:to>
    <xdr:sp macro="" textlink="">
      <xdr:nvSpPr>
        <xdr:cNvPr id="131" name="フローチャート : 判断 130"/>
        <xdr:cNvSpPr/>
      </xdr:nvSpPr>
      <xdr:spPr>
        <a:xfrm>
          <a:off x="14732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156862</xdr:rowOff>
    </xdr:from>
    <xdr:ext cx="762000" cy="259045"/>
    <xdr:sp macro="" textlink="">
      <xdr:nvSpPr>
        <xdr:cNvPr id="132" name="テキスト ボックス 131"/>
        <xdr:cNvSpPr txBox="1"/>
      </xdr:nvSpPr>
      <xdr:spPr>
        <a:xfrm>
          <a:off x="14401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12700</xdr:rowOff>
    </xdr:from>
    <xdr:to>
      <xdr:col>20</xdr:col>
      <xdr:colOff>158750</xdr:colOff>
      <xdr:row>15</xdr:row>
      <xdr:rowOff>35560</xdr:rowOff>
    </xdr:to>
    <xdr:cxnSp macro="">
      <xdr:nvCxnSpPr>
        <xdr:cNvPr id="133" name="直線コネクタ 132"/>
        <xdr:cNvCxnSpPr/>
      </xdr:nvCxnSpPr>
      <xdr:spPr>
        <a:xfrm>
          <a:off x="13004800" y="25844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104775</xdr:rowOff>
    </xdr:from>
    <xdr:to>
      <xdr:col>20</xdr:col>
      <xdr:colOff>209550</xdr:colOff>
      <xdr:row>16</xdr:row>
      <xdr:rowOff>34925</xdr:rowOff>
    </xdr:to>
    <xdr:sp macro="" textlink="">
      <xdr:nvSpPr>
        <xdr:cNvPr id="134" name="フローチャート : 判断 133"/>
        <xdr:cNvSpPr/>
      </xdr:nvSpPr>
      <xdr:spPr>
        <a:xfrm>
          <a:off x="13843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19702</xdr:rowOff>
    </xdr:from>
    <xdr:ext cx="762000" cy="259045"/>
    <xdr:sp macro="" textlink="">
      <xdr:nvSpPr>
        <xdr:cNvPr id="135" name="テキスト ボックス 134"/>
        <xdr:cNvSpPr txBox="1"/>
      </xdr:nvSpPr>
      <xdr:spPr>
        <a:xfrm>
          <a:off x="13512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110490</xdr:rowOff>
    </xdr:from>
    <xdr:to>
      <xdr:col>19</xdr:col>
      <xdr:colOff>6350</xdr:colOff>
      <xdr:row>16</xdr:row>
      <xdr:rowOff>40640</xdr:rowOff>
    </xdr:to>
    <xdr:sp macro="" textlink="">
      <xdr:nvSpPr>
        <xdr:cNvPr id="136" name="フローチャート : 判断 135"/>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25417</xdr:rowOff>
    </xdr:from>
    <xdr:ext cx="762000" cy="259045"/>
    <xdr:sp macro="" textlink="">
      <xdr:nvSpPr>
        <xdr:cNvPr id="137" name="テキスト ボックス 136"/>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104775</xdr:rowOff>
    </xdr:from>
    <xdr:to>
      <xdr:col>24</xdr:col>
      <xdr:colOff>82550</xdr:colOff>
      <xdr:row>16</xdr:row>
      <xdr:rowOff>34925</xdr:rowOff>
    </xdr:to>
    <xdr:sp macro="" textlink="">
      <xdr:nvSpPr>
        <xdr:cNvPr id="143" name="円/楕円 142"/>
        <xdr:cNvSpPr/>
      </xdr:nvSpPr>
      <xdr:spPr>
        <a:xfrm>
          <a:off x="164592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121302</xdr:rowOff>
    </xdr:from>
    <xdr:ext cx="762000" cy="259045"/>
    <xdr:sp macro="" textlink="">
      <xdr:nvSpPr>
        <xdr:cNvPr id="144" name="物件費該当値テキスト"/>
        <xdr:cNvSpPr txBox="1"/>
      </xdr:nvSpPr>
      <xdr:spPr>
        <a:xfrm>
          <a:off x="16598900" y="252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64770</xdr:rowOff>
    </xdr:from>
    <xdr:to>
      <xdr:col>22</xdr:col>
      <xdr:colOff>615950</xdr:colOff>
      <xdr:row>15</xdr:row>
      <xdr:rowOff>166370</xdr:rowOff>
    </xdr:to>
    <xdr:sp macro="" textlink="">
      <xdr:nvSpPr>
        <xdr:cNvPr id="145" name="円/楕円 144"/>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5097</xdr:rowOff>
    </xdr:from>
    <xdr:ext cx="736600" cy="259045"/>
    <xdr:sp macro="" textlink="">
      <xdr:nvSpPr>
        <xdr:cNvPr id="146" name="テキスト ボックス 145"/>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1905</xdr:rowOff>
    </xdr:from>
    <xdr:to>
      <xdr:col>21</xdr:col>
      <xdr:colOff>412750</xdr:colOff>
      <xdr:row>15</xdr:row>
      <xdr:rowOff>103505</xdr:rowOff>
    </xdr:to>
    <xdr:sp macro="" textlink="">
      <xdr:nvSpPr>
        <xdr:cNvPr id="147" name="円/楕円 146"/>
        <xdr:cNvSpPr/>
      </xdr:nvSpPr>
      <xdr:spPr>
        <a:xfrm>
          <a:off x="147320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113682</xdr:rowOff>
    </xdr:from>
    <xdr:ext cx="762000" cy="259045"/>
    <xdr:sp macro="" textlink="">
      <xdr:nvSpPr>
        <xdr:cNvPr id="148" name="テキスト ボックス 147"/>
        <xdr:cNvSpPr txBox="1"/>
      </xdr:nvSpPr>
      <xdr:spPr>
        <a:xfrm>
          <a:off x="14401800" y="234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156210</xdr:rowOff>
    </xdr:from>
    <xdr:to>
      <xdr:col>20</xdr:col>
      <xdr:colOff>209550</xdr:colOff>
      <xdr:row>15</xdr:row>
      <xdr:rowOff>86360</xdr:rowOff>
    </xdr:to>
    <xdr:sp macro="" textlink="">
      <xdr:nvSpPr>
        <xdr:cNvPr id="149" name="円/楕円 148"/>
        <xdr:cNvSpPr/>
      </xdr:nvSpPr>
      <xdr:spPr>
        <a:xfrm>
          <a:off x="13843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96537</xdr:rowOff>
    </xdr:from>
    <xdr:ext cx="762000" cy="259045"/>
    <xdr:sp macro="" textlink="">
      <xdr:nvSpPr>
        <xdr:cNvPr id="150" name="テキスト ボックス 149"/>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133350</xdr:rowOff>
    </xdr:from>
    <xdr:to>
      <xdr:col>19</xdr:col>
      <xdr:colOff>6350</xdr:colOff>
      <xdr:row>15</xdr:row>
      <xdr:rowOff>63500</xdr:rowOff>
    </xdr:to>
    <xdr:sp macro="" textlink="">
      <xdr:nvSpPr>
        <xdr:cNvPr id="151" name="円/楕円 150"/>
        <xdr:cNvSpPr/>
      </xdr:nvSpPr>
      <xdr:spPr>
        <a:xfrm>
          <a:off x="12954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73677</xdr:rowOff>
    </xdr:from>
    <xdr:ext cx="762000" cy="259045"/>
    <xdr:sp macro="" textlink="">
      <xdr:nvSpPr>
        <xdr:cNvPr id="152" name="テキスト ボックス 151"/>
        <xdr:cNvSpPr txBox="1"/>
      </xdr:nvSpPr>
      <xdr:spPr>
        <a:xfrm>
          <a:off x="12623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扶助費に係る経常収支比率は、類似団体平均を</a:t>
          </a:r>
          <a:r>
            <a:rPr kumimoji="1" lang="en-US" altLang="ja-JP" sz="1300">
              <a:latin typeface="ＭＳ Ｐゴシック"/>
            </a:rPr>
            <a:t>2.7</a:t>
          </a:r>
          <a:r>
            <a:rPr kumimoji="1" lang="ja-JP" altLang="en-US" sz="1300">
              <a:latin typeface="ＭＳ Ｐゴシック"/>
            </a:rPr>
            <a:t>ポイント下回ってはいるが、介護・訓練等給付費、こども・妊産婦医療費助成事業費などが伸びていく傾向から、今後扶助費は逓増していくものと見込まれる。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62</xdr:row>
      <xdr:rowOff>50800</xdr:rowOff>
    </xdr:to>
    <xdr:cxnSp macro="">
      <xdr:nvCxnSpPr>
        <xdr:cNvPr id="180" name="直線コネクタ 179"/>
        <xdr:cNvCxnSpPr/>
      </xdr:nvCxnSpPr>
      <xdr:spPr>
        <a:xfrm flipV="1">
          <a:off x="4826000" y="89852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1"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2" name="直線コネクタ 181"/>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3"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4" name="直線コネクタ 183"/>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31750</xdr:rowOff>
    </xdr:from>
    <xdr:to>
      <xdr:col>7</xdr:col>
      <xdr:colOff>15875</xdr:colOff>
      <xdr:row>54</xdr:row>
      <xdr:rowOff>69850</xdr:rowOff>
    </xdr:to>
    <xdr:cxnSp macro="">
      <xdr:nvCxnSpPr>
        <xdr:cNvPr id="185" name="直線コネクタ 184"/>
        <xdr:cNvCxnSpPr/>
      </xdr:nvCxnSpPr>
      <xdr:spPr>
        <a:xfrm>
          <a:off x="3987800" y="9290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6"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7" name="フローチャート :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31750</xdr:rowOff>
    </xdr:from>
    <xdr:to>
      <xdr:col>5</xdr:col>
      <xdr:colOff>549275</xdr:colOff>
      <xdr:row>54</xdr:row>
      <xdr:rowOff>31750</xdr:rowOff>
    </xdr:to>
    <xdr:cxnSp macro="">
      <xdr:nvCxnSpPr>
        <xdr:cNvPr id="188" name="直線コネクタ 187"/>
        <xdr:cNvCxnSpPr/>
      </xdr:nvCxnSpPr>
      <xdr:spPr>
        <a:xfrm>
          <a:off x="3098800" y="9118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89" name="フローチャート : 判断 188"/>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0" name="テキスト ボックス 189"/>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xdr:rowOff>
    </xdr:from>
    <xdr:to>
      <xdr:col>4</xdr:col>
      <xdr:colOff>346075</xdr:colOff>
      <xdr:row>53</xdr:row>
      <xdr:rowOff>31750</xdr:rowOff>
    </xdr:to>
    <xdr:cxnSp macro="">
      <xdr:nvCxnSpPr>
        <xdr:cNvPr id="191" name="直線コネクタ 190"/>
        <xdr:cNvCxnSpPr/>
      </xdr:nvCxnSpPr>
      <xdr:spPr>
        <a:xfrm>
          <a:off x="2209800" y="909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2" name="フローチャート : 判断 191"/>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193" name="テキスト ボックス 192"/>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xdr:rowOff>
    </xdr:from>
    <xdr:to>
      <xdr:col>3</xdr:col>
      <xdr:colOff>142875</xdr:colOff>
      <xdr:row>53</xdr:row>
      <xdr:rowOff>50800</xdr:rowOff>
    </xdr:to>
    <xdr:cxnSp macro="">
      <xdr:nvCxnSpPr>
        <xdr:cNvPr id="194" name="直線コネクタ 193"/>
        <xdr:cNvCxnSpPr/>
      </xdr:nvCxnSpPr>
      <xdr:spPr>
        <a:xfrm flipV="1">
          <a:off x="1320800" y="9099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5" name="フローチャート : 判断 194"/>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48277</xdr:rowOff>
    </xdr:from>
    <xdr:ext cx="762000" cy="259045"/>
    <xdr:sp macro="" textlink="">
      <xdr:nvSpPr>
        <xdr:cNvPr id="196" name="テキスト ボックス 195"/>
        <xdr:cNvSpPr txBox="1"/>
      </xdr:nvSpPr>
      <xdr:spPr>
        <a:xfrm>
          <a:off x="1828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197" name="フローチャート : 判断 196"/>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198" name="テキスト ボックス 197"/>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19050</xdr:rowOff>
    </xdr:from>
    <xdr:to>
      <xdr:col>7</xdr:col>
      <xdr:colOff>66675</xdr:colOff>
      <xdr:row>54</xdr:row>
      <xdr:rowOff>120650</xdr:rowOff>
    </xdr:to>
    <xdr:sp macro="" textlink="">
      <xdr:nvSpPr>
        <xdr:cNvPr id="204" name="円/楕円 203"/>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35577</xdr:rowOff>
    </xdr:from>
    <xdr:ext cx="762000" cy="259045"/>
    <xdr:sp macro="" textlink="">
      <xdr:nvSpPr>
        <xdr:cNvPr id="205"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06" name="円/楕円 205"/>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07" name="テキスト ボックス 206"/>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152400</xdr:rowOff>
    </xdr:from>
    <xdr:to>
      <xdr:col>4</xdr:col>
      <xdr:colOff>396875</xdr:colOff>
      <xdr:row>53</xdr:row>
      <xdr:rowOff>82550</xdr:rowOff>
    </xdr:to>
    <xdr:sp macro="" textlink="">
      <xdr:nvSpPr>
        <xdr:cNvPr id="208" name="円/楕円 207"/>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92727</xdr:rowOff>
    </xdr:from>
    <xdr:ext cx="762000" cy="259045"/>
    <xdr:sp macro="" textlink="">
      <xdr:nvSpPr>
        <xdr:cNvPr id="209" name="テキスト ボックス 208"/>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133350</xdr:rowOff>
    </xdr:from>
    <xdr:to>
      <xdr:col>3</xdr:col>
      <xdr:colOff>193675</xdr:colOff>
      <xdr:row>53</xdr:row>
      <xdr:rowOff>63500</xdr:rowOff>
    </xdr:to>
    <xdr:sp macro="" textlink="">
      <xdr:nvSpPr>
        <xdr:cNvPr id="210" name="円/楕円 209"/>
        <xdr:cNvSpPr/>
      </xdr:nvSpPr>
      <xdr:spPr>
        <a:xfrm>
          <a:off x="2159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73677</xdr:rowOff>
    </xdr:from>
    <xdr:ext cx="762000" cy="259045"/>
    <xdr:sp macro="" textlink="">
      <xdr:nvSpPr>
        <xdr:cNvPr id="211" name="テキスト ボックス 210"/>
        <xdr:cNvSpPr txBox="1"/>
      </xdr:nvSpPr>
      <xdr:spPr>
        <a:xfrm>
          <a:off x="1828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0</xdr:rowOff>
    </xdr:from>
    <xdr:to>
      <xdr:col>1</xdr:col>
      <xdr:colOff>676275</xdr:colOff>
      <xdr:row>53</xdr:row>
      <xdr:rowOff>101600</xdr:rowOff>
    </xdr:to>
    <xdr:sp macro="" textlink="">
      <xdr:nvSpPr>
        <xdr:cNvPr id="212" name="円/楕円 211"/>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111777</xdr:rowOff>
    </xdr:from>
    <xdr:ext cx="762000" cy="259045"/>
    <xdr:sp macro="" textlink="">
      <xdr:nvSpPr>
        <xdr:cNvPr id="213" name="テキスト ボックス 212"/>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その他に係る経常収支比率は、前年度比</a:t>
          </a:r>
          <a:r>
            <a:rPr kumimoji="1" lang="en-US" altLang="ja-JP" sz="1300">
              <a:latin typeface="ＭＳ Ｐゴシック"/>
            </a:rPr>
            <a:t>0.2</a:t>
          </a:r>
          <a:r>
            <a:rPr kumimoji="1" lang="ja-JP" altLang="en-US" sz="1300">
              <a:latin typeface="ＭＳ Ｐゴシック"/>
            </a:rPr>
            <a:t>ポイント減少したものの、類似団体平均を上回っている。財政的理由による繰出金が増加しており、今後も公営企業会計においても経費の節減や各種料金（水道料、国民健康保険税など）の適正化等による財政の健全化を推進することにより繰出金を減少し、経常的経費に占める割合の改善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146050</xdr:rowOff>
    </xdr:to>
    <xdr:cxnSp macro="">
      <xdr:nvCxnSpPr>
        <xdr:cNvPr id="241" name="直線コネクタ 240"/>
        <xdr:cNvCxnSpPr/>
      </xdr:nvCxnSpPr>
      <xdr:spPr>
        <a:xfrm flipV="1">
          <a:off x="16510000" y="9118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2"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3" name="直線コネクタ 242"/>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4"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45" name="直線コネクタ 244"/>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101600</xdr:rowOff>
    </xdr:from>
    <xdr:to>
      <xdr:col>24</xdr:col>
      <xdr:colOff>31750</xdr:colOff>
      <xdr:row>58</xdr:row>
      <xdr:rowOff>127000</xdr:rowOff>
    </xdr:to>
    <xdr:cxnSp macro="">
      <xdr:nvCxnSpPr>
        <xdr:cNvPr id="246" name="直線コネクタ 245"/>
        <xdr:cNvCxnSpPr/>
      </xdr:nvCxnSpPr>
      <xdr:spPr>
        <a:xfrm flipV="1">
          <a:off x="15671800" y="10045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47"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48" name="フローチャート : 判断 247"/>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50800</xdr:rowOff>
    </xdr:from>
    <xdr:to>
      <xdr:col>22</xdr:col>
      <xdr:colOff>565150</xdr:colOff>
      <xdr:row>58</xdr:row>
      <xdr:rowOff>127000</xdr:rowOff>
    </xdr:to>
    <xdr:cxnSp macro="">
      <xdr:nvCxnSpPr>
        <xdr:cNvPr id="249" name="直線コネクタ 248"/>
        <xdr:cNvCxnSpPr/>
      </xdr:nvCxnSpPr>
      <xdr:spPr>
        <a:xfrm>
          <a:off x="14782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0" name="フローチャート : 判断 249"/>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1" name="テキスト ボックス 250"/>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58</xdr:row>
      <xdr:rowOff>50800</xdr:rowOff>
    </xdr:to>
    <xdr:cxnSp macro="">
      <xdr:nvCxnSpPr>
        <xdr:cNvPr id="252" name="直線コネクタ 251"/>
        <xdr:cNvCxnSpPr/>
      </xdr:nvCxnSpPr>
      <xdr:spPr>
        <a:xfrm>
          <a:off x="13893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53" name="フローチャート : 判断 252"/>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22877</xdr:rowOff>
    </xdr:from>
    <xdr:ext cx="762000" cy="259045"/>
    <xdr:sp macro="" textlink="">
      <xdr:nvSpPr>
        <xdr:cNvPr id="254" name="テキスト ボックス 253"/>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107950</xdr:rowOff>
    </xdr:from>
    <xdr:to>
      <xdr:col>20</xdr:col>
      <xdr:colOff>158750</xdr:colOff>
      <xdr:row>59</xdr:row>
      <xdr:rowOff>31750</xdr:rowOff>
    </xdr:to>
    <xdr:cxnSp macro="">
      <xdr:nvCxnSpPr>
        <xdr:cNvPr id="255" name="直線コネクタ 254"/>
        <xdr:cNvCxnSpPr/>
      </xdr:nvCxnSpPr>
      <xdr:spPr>
        <a:xfrm flipV="1">
          <a:off x="13004800" y="98806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107950</xdr:rowOff>
    </xdr:from>
    <xdr:to>
      <xdr:col>20</xdr:col>
      <xdr:colOff>209550</xdr:colOff>
      <xdr:row>58</xdr:row>
      <xdr:rowOff>38100</xdr:rowOff>
    </xdr:to>
    <xdr:sp macro="" textlink="">
      <xdr:nvSpPr>
        <xdr:cNvPr id="256" name="フローチャート : 判断 255"/>
        <xdr:cNvSpPr/>
      </xdr:nvSpPr>
      <xdr:spPr>
        <a:xfrm>
          <a:off x="13843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22877</xdr:rowOff>
    </xdr:from>
    <xdr:ext cx="762000" cy="259045"/>
    <xdr:sp macro="" textlink="">
      <xdr:nvSpPr>
        <xdr:cNvPr id="257" name="テキスト ボックス 256"/>
        <xdr:cNvSpPr txBox="1"/>
      </xdr:nvSpPr>
      <xdr:spPr>
        <a:xfrm>
          <a:off x="1351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120650</xdr:rowOff>
    </xdr:from>
    <xdr:to>
      <xdr:col>19</xdr:col>
      <xdr:colOff>6350</xdr:colOff>
      <xdr:row>58</xdr:row>
      <xdr:rowOff>50800</xdr:rowOff>
    </xdr:to>
    <xdr:sp macro="" textlink="">
      <xdr:nvSpPr>
        <xdr:cNvPr id="258" name="フローチャート : 判断 257"/>
        <xdr:cNvSpPr/>
      </xdr:nvSpPr>
      <xdr:spPr>
        <a:xfrm>
          <a:off x="12954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59" name="テキスト ボックス 258"/>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50800</xdr:rowOff>
    </xdr:from>
    <xdr:to>
      <xdr:col>24</xdr:col>
      <xdr:colOff>82550</xdr:colOff>
      <xdr:row>58</xdr:row>
      <xdr:rowOff>152400</xdr:rowOff>
    </xdr:to>
    <xdr:sp macro="" textlink="">
      <xdr:nvSpPr>
        <xdr:cNvPr id="265" name="円/楕円 264"/>
        <xdr:cNvSpPr/>
      </xdr:nvSpPr>
      <xdr:spPr>
        <a:xfrm>
          <a:off x="16459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22877</xdr:rowOff>
    </xdr:from>
    <xdr:ext cx="762000" cy="259045"/>
    <xdr:sp macro="" textlink="">
      <xdr:nvSpPr>
        <xdr:cNvPr id="266" name="その他該当値テキスト"/>
        <xdr:cNvSpPr txBox="1"/>
      </xdr:nvSpPr>
      <xdr:spPr>
        <a:xfrm>
          <a:off x="16598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76200</xdr:rowOff>
    </xdr:from>
    <xdr:to>
      <xdr:col>22</xdr:col>
      <xdr:colOff>615950</xdr:colOff>
      <xdr:row>59</xdr:row>
      <xdr:rowOff>6350</xdr:rowOff>
    </xdr:to>
    <xdr:sp macro="" textlink="">
      <xdr:nvSpPr>
        <xdr:cNvPr id="267" name="円/楕円 266"/>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68" name="テキスト ボックス 267"/>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0</xdr:rowOff>
    </xdr:from>
    <xdr:to>
      <xdr:col>21</xdr:col>
      <xdr:colOff>412750</xdr:colOff>
      <xdr:row>58</xdr:row>
      <xdr:rowOff>101600</xdr:rowOff>
    </xdr:to>
    <xdr:sp macro="" textlink="">
      <xdr:nvSpPr>
        <xdr:cNvPr id="269" name="円/楕円 268"/>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86377</xdr:rowOff>
    </xdr:from>
    <xdr:ext cx="762000" cy="259045"/>
    <xdr:sp macro="" textlink="">
      <xdr:nvSpPr>
        <xdr:cNvPr id="270" name="テキスト ボックス 269"/>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1" name="円/楕円 270"/>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168927</xdr:rowOff>
    </xdr:from>
    <xdr:ext cx="762000" cy="259045"/>
    <xdr:sp macro="" textlink="">
      <xdr:nvSpPr>
        <xdr:cNvPr id="272" name="テキスト ボックス 271"/>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152400</xdr:rowOff>
    </xdr:from>
    <xdr:to>
      <xdr:col>19</xdr:col>
      <xdr:colOff>6350</xdr:colOff>
      <xdr:row>59</xdr:row>
      <xdr:rowOff>82550</xdr:rowOff>
    </xdr:to>
    <xdr:sp macro="" textlink="">
      <xdr:nvSpPr>
        <xdr:cNvPr id="273" name="円/楕円 272"/>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67327</xdr:rowOff>
    </xdr:from>
    <xdr:ext cx="762000" cy="259045"/>
    <xdr:sp macro="" textlink="">
      <xdr:nvSpPr>
        <xdr:cNvPr id="274" name="テキスト ボックス 273"/>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補助費等に係る経常収支比率は、類似団体平均を</a:t>
          </a:r>
          <a:r>
            <a:rPr kumimoji="1" lang="en-US" altLang="ja-JP" sz="1300">
              <a:latin typeface="ＭＳ Ｐゴシック"/>
            </a:rPr>
            <a:t>3.9</a:t>
          </a:r>
          <a:r>
            <a:rPr kumimoji="1" lang="ja-JP" altLang="en-US" sz="1300">
              <a:latin typeface="ＭＳ Ｐゴシック"/>
            </a:rPr>
            <a:t>ポイント下回っているものの、限られた財源を有効に活用するために市が出資する法人等各種団体への運営補助金等を定期的に見直し、適切な補助金交付に努めるとともに事業効果、費用対効果を見極めていくこととす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9" name="直線コネクタ 288"/>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0" name="テキスト ボックス 289"/>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1" name="直線コネクタ 290"/>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2" name="テキスト ボックス 291"/>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3" name="直線コネクタ 292"/>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4" name="テキスト ボックス 293"/>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5" name="直線コネクタ 294"/>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6" name="テキスト ボックス 295"/>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7" name="直線コネクタ 296"/>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8" name="テキスト ボックス 297"/>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xdr:rowOff>
    </xdr:from>
    <xdr:to>
      <xdr:col>24</xdr:col>
      <xdr:colOff>31750</xdr:colOff>
      <xdr:row>41</xdr:row>
      <xdr:rowOff>24130</xdr:rowOff>
    </xdr:to>
    <xdr:cxnSp macro="">
      <xdr:nvCxnSpPr>
        <xdr:cNvPr id="301" name="直線コネクタ 300"/>
        <xdr:cNvCxnSpPr/>
      </xdr:nvCxnSpPr>
      <xdr:spPr>
        <a:xfrm flipV="1">
          <a:off x="16510000" y="5842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2"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3" name="直線コネクタ 302"/>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99077</xdr:rowOff>
    </xdr:from>
    <xdr:ext cx="762000" cy="259045"/>
    <xdr:sp macro="" textlink="">
      <xdr:nvSpPr>
        <xdr:cNvPr id="304"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34</xdr:row>
      <xdr:rowOff>12700</xdr:rowOff>
    </xdr:from>
    <xdr:to>
      <xdr:col>24</xdr:col>
      <xdr:colOff>120650</xdr:colOff>
      <xdr:row>34</xdr:row>
      <xdr:rowOff>12700</xdr:rowOff>
    </xdr:to>
    <xdr:cxnSp macro="">
      <xdr:nvCxnSpPr>
        <xdr:cNvPr id="305" name="直線コネクタ 304"/>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8890</xdr:rowOff>
    </xdr:from>
    <xdr:to>
      <xdr:col>24</xdr:col>
      <xdr:colOff>31750</xdr:colOff>
      <xdr:row>35</xdr:row>
      <xdr:rowOff>8890</xdr:rowOff>
    </xdr:to>
    <xdr:cxnSp macro="">
      <xdr:nvCxnSpPr>
        <xdr:cNvPr id="306" name="直線コネクタ 305"/>
        <xdr:cNvCxnSpPr/>
      </xdr:nvCxnSpPr>
      <xdr:spPr>
        <a:xfrm>
          <a:off x="15671800" y="6009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55897</xdr:rowOff>
    </xdr:from>
    <xdr:ext cx="762000" cy="259045"/>
    <xdr:sp macro="" textlink="">
      <xdr:nvSpPr>
        <xdr:cNvPr id="307" name="補助費等平均値テキスト"/>
        <xdr:cNvSpPr txBox="1"/>
      </xdr:nvSpPr>
      <xdr:spPr>
        <a:xfrm>
          <a:off x="16598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08" name="フローチャート : 判断 307"/>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157480</xdr:rowOff>
    </xdr:from>
    <xdr:to>
      <xdr:col>22</xdr:col>
      <xdr:colOff>565150</xdr:colOff>
      <xdr:row>35</xdr:row>
      <xdr:rowOff>8890</xdr:rowOff>
    </xdr:to>
    <xdr:cxnSp macro="">
      <xdr:nvCxnSpPr>
        <xdr:cNvPr id="309" name="直線コネクタ 308"/>
        <xdr:cNvCxnSpPr/>
      </xdr:nvCxnSpPr>
      <xdr:spPr>
        <a:xfrm>
          <a:off x="14782800" y="598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83820</xdr:rowOff>
    </xdr:from>
    <xdr:to>
      <xdr:col>22</xdr:col>
      <xdr:colOff>615950</xdr:colOff>
      <xdr:row>37</xdr:row>
      <xdr:rowOff>13970</xdr:rowOff>
    </xdr:to>
    <xdr:sp macro="" textlink="">
      <xdr:nvSpPr>
        <xdr:cNvPr id="310" name="フローチャート : 判断 309"/>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170197</xdr:rowOff>
    </xdr:from>
    <xdr:ext cx="736600" cy="259045"/>
    <xdr:sp macro="" textlink="">
      <xdr:nvSpPr>
        <xdr:cNvPr id="311" name="テキスト ボックス 310"/>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157480</xdr:rowOff>
    </xdr:from>
    <xdr:to>
      <xdr:col>21</xdr:col>
      <xdr:colOff>361950</xdr:colOff>
      <xdr:row>35</xdr:row>
      <xdr:rowOff>24130</xdr:rowOff>
    </xdr:to>
    <xdr:cxnSp macro="">
      <xdr:nvCxnSpPr>
        <xdr:cNvPr id="312" name="直線コネクタ 311"/>
        <xdr:cNvCxnSpPr/>
      </xdr:nvCxnSpPr>
      <xdr:spPr>
        <a:xfrm flipV="1">
          <a:off x="13893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60960</xdr:rowOff>
    </xdr:from>
    <xdr:to>
      <xdr:col>21</xdr:col>
      <xdr:colOff>412750</xdr:colOff>
      <xdr:row>36</xdr:row>
      <xdr:rowOff>162560</xdr:rowOff>
    </xdr:to>
    <xdr:sp macro="" textlink="">
      <xdr:nvSpPr>
        <xdr:cNvPr id="313" name="フローチャート : 判断 312"/>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147337</xdr:rowOff>
    </xdr:from>
    <xdr:ext cx="762000" cy="259045"/>
    <xdr:sp macro="" textlink="">
      <xdr:nvSpPr>
        <xdr:cNvPr id="314" name="テキスト ボックス 313"/>
        <xdr:cNvSpPr txBox="1"/>
      </xdr:nvSpPr>
      <xdr:spPr>
        <a:xfrm>
          <a:off x="14401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119380</xdr:rowOff>
    </xdr:from>
    <xdr:to>
      <xdr:col>20</xdr:col>
      <xdr:colOff>158750</xdr:colOff>
      <xdr:row>35</xdr:row>
      <xdr:rowOff>24130</xdr:rowOff>
    </xdr:to>
    <xdr:cxnSp macro="">
      <xdr:nvCxnSpPr>
        <xdr:cNvPr id="315" name="直線コネクタ 314"/>
        <xdr:cNvCxnSpPr/>
      </xdr:nvCxnSpPr>
      <xdr:spPr>
        <a:xfrm>
          <a:off x="13004800" y="5948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87630</xdr:rowOff>
    </xdr:from>
    <xdr:to>
      <xdr:col>20</xdr:col>
      <xdr:colOff>209550</xdr:colOff>
      <xdr:row>36</xdr:row>
      <xdr:rowOff>17780</xdr:rowOff>
    </xdr:to>
    <xdr:sp macro="" textlink="">
      <xdr:nvSpPr>
        <xdr:cNvPr id="316" name="フローチャート : 判断 315"/>
        <xdr:cNvSpPr/>
      </xdr:nvSpPr>
      <xdr:spPr>
        <a:xfrm>
          <a:off x="13843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2557</xdr:rowOff>
    </xdr:from>
    <xdr:ext cx="762000" cy="259045"/>
    <xdr:sp macro="" textlink="">
      <xdr:nvSpPr>
        <xdr:cNvPr id="317" name="テキスト ボックス 316"/>
        <xdr:cNvSpPr txBox="1"/>
      </xdr:nvSpPr>
      <xdr:spPr>
        <a:xfrm>
          <a:off x="13512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118110</xdr:rowOff>
    </xdr:from>
    <xdr:to>
      <xdr:col>19</xdr:col>
      <xdr:colOff>6350</xdr:colOff>
      <xdr:row>36</xdr:row>
      <xdr:rowOff>48260</xdr:rowOff>
    </xdr:to>
    <xdr:sp macro="" textlink="">
      <xdr:nvSpPr>
        <xdr:cNvPr id="318" name="フローチャート : 判断 317"/>
        <xdr:cNvSpPr/>
      </xdr:nvSpPr>
      <xdr:spPr>
        <a:xfrm>
          <a:off x="12954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33037</xdr:rowOff>
    </xdr:from>
    <xdr:ext cx="762000" cy="259045"/>
    <xdr:sp macro="" textlink="">
      <xdr:nvSpPr>
        <xdr:cNvPr id="319" name="テキスト ボックス 318"/>
        <xdr:cNvSpPr txBox="1"/>
      </xdr:nvSpPr>
      <xdr:spPr>
        <a:xfrm>
          <a:off x="12623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129540</xdr:rowOff>
    </xdr:from>
    <xdr:to>
      <xdr:col>24</xdr:col>
      <xdr:colOff>82550</xdr:colOff>
      <xdr:row>35</xdr:row>
      <xdr:rowOff>59690</xdr:rowOff>
    </xdr:to>
    <xdr:sp macro="" textlink="">
      <xdr:nvSpPr>
        <xdr:cNvPr id="325" name="円/楕円 324"/>
        <xdr:cNvSpPr/>
      </xdr:nvSpPr>
      <xdr:spPr>
        <a:xfrm>
          <a:off x="16459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146067</xdr:rowOff>
    </xdr:from>
    <xdr:ext cx="762000" cy="259045"/>
    <xdr:sp macro="" textlink="">
      <xdr:nvSpPr>
        <xdr:cNvPr id="326" name="補助費等該当値テキスト"/>
        <xdr:cNvSpPr txBox="1"/>
      </xdr:nvSpPr>
      <xdr:spPr>
        <a:xfrm>
          <a:off x="16598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129540</xdr:rowOff>
    </xdr:from>
    <xdr:to>
      <xdr:col>22</xdr:col>
      <xdr:colOff>615950</xdr:colOff>
      <xdr:row>35</xdr:row>
      <xdr:rowOff>59690</xdr:rowOff>
    </xdr:to>
    <xdr:sp macro="" textlink="">
      <xdr:nvSpPr>
        <xdr:cNvPr id="327" name="円/楕円 326"/>
        <xdr:cNvSpPr/>
      </xdr:nvSpPr>
      <xdr:spPr>
        <a:xfrm>
          <a:off x="15621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69867</xdr:rowOff>
    </xdr:from>
    <xdr:ext cx="736600" cy="259045"/>
    <xdr:sp macro="" textlink="">
      <xdr:nvSpPr>
        <xdr:cNvPr id="328" name="テキスト ボックス 327"/>
        <xdr:cNvSpPr txBox="1"/>
      </xdr:nvSpPr>
      <xdr:spPr>
        <a:xfrm>
          <a:off x="15290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106680</xdr:rowOff>
    </xdr:from>
    <xdr:to>
      <xdr:col>21</xdr:col>
      <xdr:colOff>412750</xdr:colOff>
      <xdr:row>35</xdr:row>
      <xdr:rowOff>36830</xdr:rowOff>
    </xdr:to>
    <xdr:sp macro="" textlink="">
      <xdr:nvSpPr>
        <xdr:cNvPr id="329" name="円/楕円 328"/>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47007</xdr:rowOff>
    </xdr:from>
    <xdr:ext cx="762000" cy="259045"/>
    <xdr:sp macro="" textlink="">
      <xdr:nvSpPr>
        <xdr:cNvPr id="330" name="テキスト ボックス 329"/>
        <xdr:cNvSpPr txBox="1"/>
      </xdr:nvSpPr>
      <xdr:spPr>
        <a:xfrm>
          <a:off x="14401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144780</xdr:rowOff>
    </xdr:from>
    <xdr:to>
      <xdr:col>20</xdr:col>
      <xdr:colOff>209550</xdr:colOff>
      <xdr:row>35</xdr:row>
      <xdr:rowOff>74930</xdr:rowOff>
    </xdr:to>
    <xdr:sp macro="" textlink="">
      <xdr:nvSpPr>
        <xdr:cNvPr id="331" name="円/楕円 330"/>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85107</xdr:rowOff>
    </xdr:from>
    <xdr:ext cx="762000" cy="259045"/>
    <xdr:sp macro="" textlink="">
      <xdr:nvSpPr>
        <xdr:cNvPr id="332" name="テキスト ボックス 331"/>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68580</xdr:rowOff>
    </xdr:from>
    <xdr:to>
      <xdr:col>19</xdr:col>
      <xdr:colOff>6350</xdr:colOff>
      <xdr:row>34</xdr:row>
      <xdr:rowOff>170180</xdr:rowOff>
    </xdr:to>
    <xdr:sp macro="" textlink="">
      <xdr:nvSpPr>
        <xdr:cNvPr id="333" name="円/楕円 332"/>
        <xdr:cNvSpPr/>
      </xdr:nvSpPr>
      <xdr:spPr>
        <a:xfrm>
          <a:off x="12954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8907</xdr:rowOff>
    </xdr:from>
    <xdr:ext cx="762000" cy="259045"/>
    <xdr:sp macro="" textlink="">
      <xdr:nvSpPr>
        <xdr:cNvPr id="334" name="テキスト ボックス 333"/>
        <xdr:cNvSpPr txBox="1"/>
      </xdr:nvSpPr>
      <xdr:spPr>
        <a:xfrm>
          <a:off x="12623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既発債の償還完了による公債費の一時的な減少により、対前年度比で</a:t>
          </a:r>
          <a:r>
            <a:rPr kumimoji="1" lang="en-US" altLang="ja-JP" sz="1300">
              <a:latin typeface="ＭＳ Ｐゴシック"/>
            </a:rPr>
            <a:t>0.8</a:t>
          </a:r>
          <a:r>
            <a:rPr kumimoji="1" lang="ja-JP" altLang="en-US" sz="1300">
              <a:latin typeface="ＭＳ Ｐゴシック"/>
            </a:rPr>
            <a:t>ポイント減少しているが、合併特例債を活用した大型事業や臨時財政対策債の償還などにより、指標については今度も逓増していくと推計される。</a:t>
          </a:r>
          <a:endParaRPr kumimoji="1" lang="en-US" altLang="ja-JP" sz="1300">
            <a:latin typeface="ＭＳ Ｐゴシック"/>
          </a:endParaRPr>
        </a:p>
        <a:p>
          <a:r>
            <a:rPr kumimoji="1" lang="ja-JP" altLang="en-US" sz="1300">
              <a:latin typeface="ＭＳ Ｐゴシック"/>
            </a:rPr>
            <a:t>　このことから、「高岡市行財政改革推進方針」に基づき各年度の市債発行額を当該年度の元金償還額の範囲内に抑えることを原則とし、公債費の適正管理に努める。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49" name="直線コネクタ 34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0" name="テキスト ボックス 34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3" name="直線コネクタ 35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4" name="テキスト ボックス 35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6" name="テキスト ボックス 35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64135</xdr:rowOff>
    </xdr:from>
    <xdr:to>
      <xdr:col>7</xdr:col>
      <xdr:colOff>15875</xdr:colOff>
      <xdr:row>80</xdr:row>
      <xdr:rowOff>86995</xdr:rowOff>
    </xdr:to>
    <xdr:cxnSp macro="">
      <xdr:nvCxnSpPr>
        <xdr:cNvPr id="358" name="直線コネクタ 357"/>
        <xdr:cNvCxnSpPr/>
      </xdr:nvCxnSpPr>
      <xdr:spPr>
        <a:xfrm flipV="1">
          <a:off x="4826000" y="1257998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59072</xdr:rowOff>
    </xdr:from>
    <xdr:ext cx="762000" cy="259045"/>
    <xdr:sp macro="" textlink="">
      <xdr:nvSpPr>
        <xdr:cNvPr id="359" name="公債費最小値テキスト"/>
        <xdr:cNvSpPr txBox="1"/>
      </xdr:nvSpPr>
      <xdr:spPr>
        <a:xfrm>
          <a:off x="4914900" y="1377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80</xdr:row>
      <xdr:rowOff>86995</xdr:rowOff>
    </xdr:from>
    <xdr:to>
      <xdr:col>7</xdr:col>
      <xdr:colOff>104775</xdr:colOff>
      <xdr:row>80</xdr:row>
      <xdr:rowOff>86995</xdr:rowOff>
    </xdr:to>
    <xdr:cxnSp macro="">
      <xdr:nvCxnSpPr>
        <xdr:cNvPr id="360" name="直線コネクタ 359"/>
        <xdr:cNvCxnSpPr/>
      </xdr:nvCxnSpPr>
      <xdr:spPr>
        <a:xfrm>
          <a:off x="4737100" y="138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150512</xdr:rowOff>
    </xdr:from>
    <xdr:ext cx="762000" cy="259045"/>
    <xdr:sp macro="" textlink="">
      <xdr:nvSpPr>
        <xdr:cNvPr id="361" name="公債費最大値テキスト"/>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64135</xdr:rowOff>
    </xdr:from>
    <xdr:to>
      <xdr:col>7</xdr:col>
      <xdr:colOff>104775</xdr:colOff>
      <xdr:row>73</xdr:row>
      <xdr:rowOff>64135</xdr:rowOff>
    </xdr:to>
    <xdr:cxnSp macro="">
      <xdr:nvCxnSpPr>
        <xdr:cNvPr id="362" name="直線コネクタ 361"/>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24130</xdr:rowOff>
    </xdr:from>
    <xdr:to>
      <xdr:col>7</xdr:col>
      <xdr:colOff>15875</xdr:colOff>
      <xdr:row>78</xdr:row>
      <xdr:rowOff>69850</xdr:rowOff>
    </xdr:to>
    <xdr:cxnSp macro="">
      <xdr:nvCxnSpPr>
        <xdr:cNvPr id="363" name="直線コネクタ 362"/>
        <xdr:cNvCxnSpPr/>
      </xdr:nvCxnSpPr>
      <xdr:spPr>
        <a:xfrm flipV="1">
          <a:off x="3987800" y="133972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115587</xdr:rowOff>
    </xdr:from>
    <xdr:ext cx="762000" cy="259045"/>
    <xdr:sp macro="" textlink="">
      <xdr:nvSpPr>
        <xdr:cNvPr id="364"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65" name="フローチャート : 判断 364"/>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167005</xdr:rowOff>
    </xdr:from>
    <xdr:to>
      <xdr:col>5</xdr:col>
      <xdr:colOff>549275</xdr:colOff>
      <xdr:row>78</xdr:row>
      <xdr:rowOff>69850</xdr:rowOff>
    </xdr:to>
    <xdr:cxnSp macro="">
      <xdr:nvCxnSpPr>
        <xdr:cNvPr id="366" name="直線コネクタ 365"/>
        <xdr:cNvCxnSpPr/>
      </xdr:nvCxnSpPr>
      <xdr:spPr>
        <a:xfrm>
          <a:off x="3098800" y="133686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127635</xdr:rowOff>
    </xdr:from>
    <xdr:to>
      <xdr:col>5</xdr:col>
      <xdr:colOff>600075</xdr:colOff>
      <xdr:row>76</xdr:row>
      <xdr:rowOff>57786</xdr:rowOff>
    </xdr:to>
    <xdr:sp macro="" textlink="">
      <xdr:nvSpPr>
        <xdr:cNvPr id="367" name="フローチャート : 判断 366"/>
        <xdr:cNvSpPr/>
      </xdr:nvSpPr>
      <xdr:spPr>
        <a:xfrm>
          <a:off x="3937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67962</xdr:rowOff>
    </xdr:from>
    <xdr:ext cx="736600" cy="259045"/>
    <xdr:sp macro="" textlink="">
      <xdr:nvSpPr>
        <xdr:cNvPr id="368" name="テキスト ボックス 367"/>
        <xdr:cNvSpPr txBox="1"/>
      </xdr:nvSpPr>
      <xdr:spPr>
        <a:xfrm>
          <a:off x="3606800" y="127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144145</xdr:rowOff>
    </xdr:from>
    <xdr:to>
      <xdr:col>4</xdr:col>
      <xdr:colOff>346075</xdr:colOff>
      <xdr:row>77</xdr:row>
      <xdr:rowOff>167005</xdr:rowOff>
    </xdr:to>
    <xdr:cxnSp macro="">
      <xdr:nvCxnSpPr>
        <xdr:cNvPr id="369" name="直線コネクタ 368"/>
        <xdr:cNvCxnSpPr/>
      </xdr:nvCxnSpPr>
      <xdr:spPr>
        <a:xfrm>
          <a:off x="2209800" y="133457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139065</xdr:rowOff>
    </xdr:from>
    <xdr:to>
      <xdr:col>4</xdr:col>
      <xdr:colOff>396875</xdr:colOff>
      <xdr:row>76</xdr:row>
      <xdr:rowOff>69214</xdr:rowOff>
    </xdr:to>
    <xdr:sp macro="" textlink="">
      <xdr:nvSpPr>
        <xdr:cNvPr id="370" name="フローチャート : 判断 369"/>
        <xdr:cNvSpPr/>
      </xdr:nvSpPr>
      <xdr:spPr>
        <a:xfrm>
          <a:off x="3048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79392</xdr:rowOff>
    </xdr:from>
    <xdr:ext cx="762000" cy="259045"/>
    <xdr:sp macro="" textlink="">
      <xdr:nvSpPr>
        <xdr:cNvPr id="371" name="テキスト ボックス 370"/>
        <xdr:cNvSpPr txBox="1"/>
      </xdr:nvSpPr>
      <xdr:spPr>
        <a:xfrm>
          <a:off x="2717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144145</xdr:rowOff>
    </xdr:from>
    <xdr:to>
      <xdr:col>3</xdr:col>
      <xdr:colOff>142875</xdr:colOff>
      <xdr:row>78</xdr:row>
      <xdr:rowOff>24130</xdr:rowOff>
    </xdr:to>
    <xdr:cxnSp macro="">
      <xdr:nvCxnSpPr>
        <xdr:cNvPr id="372" name="直線コネクタ 371"/>
        <xdr:cNvCxnSpPr/>
      </xdr:nvCxnSpPr>
      <xdr:spPr>
        <a:xfrm flipV="1">
          <a:off x="1320800" y="133457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110490</xdr:rowOff>
    </xdr:from>
    <xdr:to>
      <xdr:col>3</xdr:col>
      <xdr:colOff>193675</xdr:colOff>
      <xdr:row>76</xdr:row>
      <xdr:rowOff>40639</xdr:rowOff>
    </xdr:to>
    <xdr:sp macro="" textlink="">
      <xdr:nvSpPr>
        <xdr:cNvPr id="373" name="フローチャート : 判断 372"/>
        <xdr:cNvSpPr/>
      </xdr:nvSpPr>
      <xdr:spPr>
        <a:xfrm>
          <a:off x="2159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50817</xdr:rowOff>
    </xdr:from>
    <xdr:ext cx="762000" cy="259045"/>
    <xdr:sp macro="" textlink="">
      <xdr:nvSpPr>
        <xdr:cNvPr id="374" name="テキスト ボックス 373"/>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161925</xdr:rowOff>
    </xdr:from>
    <xdr:to>
      <xdr:col>1</xdr:col>
      <xdr:colOff>676275</xdr:colOff>
      <xdr:row>76</xdr:row>
      <xdr:rowOff>92075</xdr:rowOff>
    </xdr:to>
    <xdr:sp macro="" textlink="">
      <xdr:nvSpPr>
        <xdr:cNvPr id="375" name="フローチャート : 判断 374"/>
        <xdr:cNvSpPr/>
      </xdr:nvSpPr>
      <xdr:spPr>
        <a:xfrm>
          <a:off x="1270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102252</xdr:rowOff>
    </xdr:from>
    <xdr:ext cx="762000" cy="259045"/>
    <xdr:sp macro="" textlink="">
      <xdr:nvSpPr>
        <xdr:cNvPr id="376" name="テキスト ボックス 375"/>
        <xdr:cNvSpPr txBox="1"/>
      </xdr:nvSpPr>
      <xdr:spPr>
        <a:xfrm>
          <a:off x="939800"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144780</xdr:rowOff>
    </xdr:from>
    <xdr:to>
      <xdr:col>7</xdr:col>
      <xdr:colOff>66675</xdr:colOff>
      <xdr:row>78</xdr:row>
      <xdr:rowOff>74930</xdr:rowOff>
    </xdr:to>
    <xdr:sp macro="" textlink="">
      <xdr:nvSpPr>
        <xdr:cNvPr id="382" name="円/楕円 381"/>
        <xdr:cNvSpPr/>
      </xdr:nvSpPr>
      <xdr:spPr>
        <a:xfrm>
          <a:off x="4775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116857</xdr:rowOff>
    </xdr:from>
    <xdr:ext cx="762000" cy="259045"/>
    <xdr:sp macro="" textlink="">
      <xdr:nvSpPr>
        <xdr:cNvPr id="383" name="公債費該当値テキスト"/>
        <xdr:cNvSpPr txBox="1"/>
      </xdr:nvSpPr>
      <xdr:spPr>
        <a:xfrm>
          <a:off x="4914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19050</xdr:rowOff>
    </xdr:from>
    <xdr:to>
      <xdr:col>5</xdr:col>
      <xdr:colOff>600075</xdr:colOff>
      <xdr:row>78</xdr:row>
      <xdr:rowOff>120650</xdr:rowOff>
    </xdr:to>
    <xdr:sp macro="" textlink="">
      <xdr:nvSpPr>
        <xdr:cNvPr id="384" name="円/楕円 383"/>
        <xdr:cNvSpPr/>
      </xdr:nvSpPr>
      <xdr:spPr>
        <a:xfrm>
          <a:off x="3937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105427</xdr:rowOff>
    </xdr:from>
    <xdr:ext cx="736600" cy="259045"/>
    <xdr:sp macro="" textlink="">
      <xdr:nvSpPr>
        <xdr:cNvPr id="385" name="テキスト ボックス 384"/>
        <xdr:cNvSpPr txBox="1"/>
      </xdr:nvSpPr>
      <xdr:spPr>
        <a:xfrm>
          <a:off x="3606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116205</xdr:rowOff>
    </xdr:from>
    <xdr:to>
      <xdr:col>4</xdr:col>
      <xdr:colOff>396875</xdr:colOff>
      <xdr:row>78</xdr:row>
      <xdr:rowOff>46355</xdr:rowOff>
    </xdr:to>
    <xdr:sp macro="" textlink="">
      <xdr:nvSpPr>
        <xdr:cNvPr id="386" name="円/楕円 385"/>
        <xdr:cNvSpPr/>
      </xdr:nvSpPr>
      <xdr:spPr>
        <a:xfrm>
          <a:off x="3048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31132</xdr:rowOff>
    </xdr:from>
    <xdr:ext cx="762000" cy="259045"/>
    <xdr:sp macro="" textlink="">
      <xdr:nvSpPr>
        <xdr:cNvPr id="387" name="テキスト ボックス 386"/>
        <xdr:cNvSpPr txBox="1"/>
      </xdr:nvSpPr>
      <xdr:spPr>
        <a:xfrm>
          <a:off x="2717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93345</xdr:rowOff>
    </xdr:from>
    <xdr:to>
      <xdr:col>3</xdr:col>
      <xdr:colOff>193675</xdr:colOff>
      <xdr:row>78</xdr:row>
      <xdr:rowOff>23495</xdr:rowOff>
    </xdr:to>
    <xdr:sp macro="" textlink="">
      <xdr:nvSpPr>
        <xdr:cNvPr id="388" name="円/楕円 387"/>
        <xdr:cNvSpPr/>
      </xdr:nvSpPr>
      <xdr:spPr>
        <a:xfrm>
          <a:off x="2159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8272</xdr:rowOff>
    </xdr:from>
    <xdr:ext cx="762000" cy="259045"/>
    <xdr:sp macro="" textlink="">
      <xdr:nvSpPr>
        <xdr:cNvPr id="389" name="テキスト ボックス 388"/>
        <xdr:cNvSpPr txBox="1"/>
      </xdr:nvSpPr>
      <xdr:spPr>
        <a:xfrm>
          <a:off x="1828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144780</xdr:rowOff>
    </xdr:from>
    <xdr:to>
      <xdr:col>1</xdr:col>
      <xdr:colOff>676275</xdr:colOff>
      <xdr:row>78</xdr:row>
      <xdr:rowOff>74930</xdr:rowOff>
    </xdr:to>
    <xdr:sp macro="" textlink="">
      <xdr:nvSpPr>
        <xdr:cNvPr id="390" name="円/楕円 389"/>
        <xdr:cNvSpPr/>
      </xdr:nvSpPr>
      <xdr:spPr>
        <a:xfrm>
          <a:off x="1270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59707</xdr:rowOff>
    </xdr:from>
    <xdr:ext cx="762000" cy="259045"/>
    <xdr:sp macro="" textlink="">
      <xdr:nvSpPr>
        <xdr:cNvPr id="391" name="テキスト ボックス 390"/>
        <xdr:cNvSpPr txBox="1"/>
      </xdr:nvSpPr>
      <xdr:spPr>
        <a:xfrm>
          <a:off x="939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類似団体平均を大きく下回っている。経常的経費の削減に取り組んでいることに因ると考えられるが、今後も行財政改革アクションプランに基づき、優先度、緊急度、事業効果について十分に検討のうえ、事業の選択と効果的な財源配分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79</xdr:row>
      <xdr:rowOff>156718</xdr:rowOff>
    </xdr:to>
    <xdr:cxnSp macro="">
      <xdr:nvCxnSpPr>
        <xdr:cNvPr id="417" name="直線コネクタ 416"/>
        <xdr:cNvCxnSpPr/>
      </xdr:nvCxnSpPr>
      <xdr:spPr>
        <a:xfrm flipV="1">
          <a:off x="16510000" y="126177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8"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9" name="直線コネクタ 418"/>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0"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1" name="直線コネクタ 420"/>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131572</xdr:rowOff>
    </xdr:from>
    <xdr:to>
      <xdr:col>24</xdr:col>
      <xdr:colOff>31750</xdr:colOff>
      <xdr:row>75</xdr:row>
      <xdr:rowOff>10414</xdr:rowOff>
    </xdr:to>
    <xdr:cxnSp macro="">
      <xdr:nvCxnSpPr>
        <xdr:cNvPr id="422" name="直線コネクタ 421"/>
        <xdr:cNvCxnSpPr/>
      </xdr:nvCxnSpPr>
      <xdr:spPr>
        <a:xfrm flipV="1">
          <a:off x="15671800" y="1281887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144290</xdr:rowOff>
    </xdr:from>
    <xdr:ext cx="762000" cy="259045"/>
    <xdr:sp macro="" textlink="">
      <xdr:nvSpPr>
        <xdr:cNvPr id="423"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24" name="フローチャート : 判断 423"/>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30988</xdr:rowOff>
    </xdr:from>
    <xdr:to>
      <xdr:col>22</xdr:col>
      <xdr:colOff>565150</xdr:colOff>
      <xdr:row>75</xdr:row>
      <xdr:rowOff>10414</xdr:rowOff>
    </xdr:to>
    <xdr:cxnSp macro="">
      <xdr:nvCxnSpPr>
        <xdr:cNvPr id="425" name="直線コネクタ 424"/>
        <xdr:cNvCxnSpPr/>
      </xdr:nvCxnSpPr>
      <xdr:spPr>
        <a:xfrm>
          <a:off x="14782800" y="1271828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26" name="フローチャート : 判断 425"/>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100855</xdr:rowOff>
    </xdr:from>
    <xdr:ext cx="736600" cy="259045"/>
    <xdr:sp macro="" textlink="">
      <xdr:nvSpPr>
        <xdr:cNvPr id="427" name="テキスト ボックス 426"/>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165862</xdr:rowOff>
    </xdr:from>
    <xdr:to>
      <xdr:col>21</xdr:col>
      <xdr:colOff>361950</xdr:colOff>
      <xdr:row>74</xdr:row>
      <xdr:rowOff>30988</xdr:rowOff>
    </xdr:to>
    <xdr:cxnSp macro="">
      <xdr:nvCxnSpPr>
        <xdr:cNvPr id="428" name="直線コネクタ 427"/>
        <xdr:cNvCxnSpPr/>
      </xdr:nvCxnSpPr>
      <xdr:spPr>
        <a:xfrm>
          <a:off x="13893800" y="126817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29" name="フローチャート : 判断 428"/>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0" name="テキスト ボックス 429"/>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165862</xdr:rowOff>
    </xdr:from>
    <xdr:to>
      <xdr:col>20</xdr:col>
      <xdr:colOff>158750</xdr:colOff>
      <xdr:row>74</xdr:row>
      <xdr:rowOff>154432</xdr:rowOff>
    </xdr:to>
    <xdr:cxnSp macro="">
      <xdr:nvCxnSpPr>
        <xdr:cNvPr id="431" name="直線コネクタ 430"/>
        <xdr:cNvCxnSpPr/>
      </xdr:nvCxnSpPr>
      <xdr:spPr>
        <a:xfrm flipV="1">
          <a:off x="13004800" y="1268171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137922</xdr:rowOff>
    </xdr:from>
    <xdr:to>
      <xdr:col>20</xdr:col>
      <xdr:colOff>209550</xdr:colOff>
      <xdr:row>76</xdr:row>
      <xdr:rowOff>68072</xdr:rowOff>
    </xdr:to>
    <xdr:sp macro="" textlink="">
      <xdr:nvSpPr>
        <xdr:cNvPr id="432" name="フローチャート : 判断 431"/>
        <xdr:cNvSpPr/>
      </xdr:nvSpPr>
      <xdr:spPr>
        <a:xfrm>
          <a:off x="13843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52849</xdr:rowOff>
    </xdr:from>
    <xdr:ext cx="762000" cy="259045"/>
    <xdr:sp macro="" textlink="">
      <xdr:nvSpPr>
        <xdr:cNvPr id="433" name="テキスト ボックス 432"/>
        <xdr:cNvSpPr txBox="1"/>
      </xdr:nvSpPr>
      <xdr:spPr>
        <a:xfrm>
          <a:off x="135128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34" name="フローチャート : 判断 433"/>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93997</xdr:rowOff>
    </xdr:from>
    <xdr:ext cx="762000" cy="259045"/>
    <xdr:sp macro="" textlink="">
      <xdr:nvSpPr>
        <xdr:cNvPr id="435" name="テキスト ボックス 434"/>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80772</xdr:rowOff>
    </xdr:from>
    <xdr:to>
      <xdr:col>24</xdr:col>
      <xdr:colOff>82550</xdr:colOff>
      <xdr:row>75</xdr:row>
      <xdr:rowOff>10922</xdr:rowOff>
    </xdr:to>
    <xdr:sp macro="" textlink="">
      <xdr:nvSpPr>
        <xdr:cNvPr id="441" name="円/楕円 440"/>
        <xdr:cNvSpPr/>
      </xdr:nvSpPr>
      <xdr:spPr>
        <a:xfrm>
          <a:off x="164592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97299</xdr:rowOff>
    </xdr:from>
    <xdr:ext cx="762000" cy="259045"/>
    <xdr:sp macro="" textlink="">
      <xdr:nvSpPr>
        <xdr:cNvPr id="442" name="公債費以外該当値テキスト"/>
        <xdr:cNvSpPr txBox="1"/>
      </xdr:nvSpPr>
      <xdr:spPr>
        <a:xfrm>
          <a:off x="16598900" y="1261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131064</xdr:rowOff>
    </xdr:from>
    <xdr:to>
      <xdr:col>22</xdr:col>
      <xdr:colOff>615950</xdr:colOff>
      <xdr:row>75</xdr:row>
      <xdr:rowOff>61214</xdr:rowOff>
    </xdr:to>
    <xdr:sp macro="" textlink="">
      <xdr:nvSpPr>
        <xdr:cNvPr id="443" name="円/楕円 442"/>
        <xdr:cNvSpPr/>
      </xdr:nvSpPr>
      <xdr:spPr>
        <a:xfrm>
          <a:off x="15621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71391</xdr:rowOff>
    </xdr:from>
    <xdr:ext cx="736600" cy="259045"/>
    <xdr:sp macro="" textlink="">
      <xdr:nvSpPr>
        <xdr:cNvPr id="444" name="テキスト ボックス 443"/>
        <xdr:cNvSpPr txBox="1"/>
      </xdr:nvSpPr>
      <xdr:spPr>
        <a:xfrm>
          <a:off x="15290800" y="1258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151638</xdr:rowOff>
    </xdr:from>
    <xdr:to>
      <xdr:col>21</xdr:col>
      <xdr:colOff>412750</xdr:colOff>
      <xdr:row>74</xdr:row>
      <xdr:rowOff>81788</xdr:rowOff>
    </xdr:to>
    <xdr:sp macro="" textlink="">
      <xdr:nvSpPr>
        <xdr:cNvPr id="445" name="円/楕円 444"/>
        <xdr:cNvSpPr/>
      </xdr:nvSpPr>
      <xdr:spPr>
        <a:xfrm>
          <a:off x="14732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91965</xdr:rowOff>
    </xdr:from>
    <xdr:ext cx="762000" cy="259045"/>
    <xdr:sp macro="" textlink="">
      <xdr:nvSpPr>
        <xdr:cNvPr id="446" name="テキスト ボックス 445"/>
        <xdr:cNvSpPr txBox="1"/>
      </xdr:nvSpPr>
      <xdr:spPr>
        <a:xfrm>
          <a:off x="14401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115062</xdr:rowOff>
    </xdr:from>
    <xdr:to>
      <xdr:col>20</xdr:col>
      <xdr:colOff>209550</xdr:colOff>
      <xdr:row>74</xdr:row>
      <xdr:rowOff>45212</xdr:rowOff>
    </xdr:to>
    <xdr:sp macro="" textlink="">
      <xdr:nvSpPr>
        <xdr:cNvPr id="447" name="円/楕円 446"/>
        <xdr:cNvSpPr/>
      </xdr:nvSpPr>
      <xdr:spPr>
        <a:xfrm>
          <a:off x="13843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55389</xdr:rowOff>
    </xdr:from>
    <xdr:ext cx="762000" cy="259045"/>
    <xdr:sp macro="" textlink="">
      <xdr:nvSpPr>
        <xdr:cNvPr id="448" name="テキスト ボックス 447"/>
        <xdr:cNvSpPr txBox="1"/>
      </xdr:nvSpPr>
      <xdr:spPr>
        <a:xfrm>
          <a:off x="13512800" y="1239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103632</xdr:rowOff>
    </xdr:from>
    <xdr:to>
      <xdr:col>19</xdr:col>
      <xdr:colOff>6350</xdr:colOff>
      <xdr:row>75</xdr:row>
      <xdr:rowOff>33782</xdr:rowOff>
    </xdr:to>
    <xdr:sp macro="" textlink="">
      <xdr:nvSpPr>
        <xdr:cNvPr id="449" name="円/楕円 448"/>
        <xdr:cNvSpPr/>
      </xdr:nvSpPr>
      <xdr:spPr>
        <a:xfrm>
          <a:off x="12954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43959</xdr:rowOff>
    </xdr:from>
    <xdr:ext cx="762000" cy="259045"/>
    <xdr:sp macro="" textlink="">
      <xdr:nvSpPr>
        <xdr:cNvPr id="450" name="テキスト ボックス 449"/>
        <xdr:cNvSpPr txBox="1"/>
      </xdr:nvSpPr>
      <xdr:spPr>
        <a:xfrm>
          <a:off x="12623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富山県高岡市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57467</xdr:rowOff>
    </xdr:from>
    <xdr:to>
      <xdr:col>4</xdr:col>
      <xdr:colOff>1117600</xdr:colOff>
      <xdr:row>19</xdr:row>
      <xdr:rowOff>13165</xdr:rowOff>
    </xdr:to>
    <xdr:cxnSp macro="">
      <xdr:nvCxnSpPr>
        <xdr:cNvPr id="43" name="直線コネクタ 42"/>
        <xdr:cNvCxnSpPr/>
      </xdr:nvCxnSpPr>
      <xdr:spPr bwMode="auto">
        <a:xfrm flipV="1">
          <a:off x="5651500" y="2162492"/>
          <a:ext cx="0" cy="11558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156692</xdr:rowOff>
    </xdr:from>
    <xdr:ext cx="762000" cy="259045"/>
    <xdr:sp macro="" textlink="">
      <xdr:nvSpPr>
        <xdr:cNvPr id="44" name="人口1人当たり決算額の推移最小値テキスト130"/>
        <xdr:cNvSpPr txBox="1"/>
      </xdr:nvSpPr>
      <xdr:spPr>
        <a:xfrm>
          <a:off x="5740400" y="329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47,063</a:t>
          </a:r>
          <a:endParaRPr kumimoji="1" lang="ja-JP" altLang="en-US" sz="1000" b="1">
            <a:latin typeface="ＭＳ Ｐゴシック"/>
          </a:endParaRPr>
        </a:p>
      </xdr:txBody>
    </xdr:sp>
    <xdr:clientData/>
  </xdr:oneCellAnchor>
  <xdr:twoCellAnchor>
    <xdr:from>
      <xdr:col>4</xdr:col>
      <xdr:colOff>1028700</xdr:colOff>
      <xdr:row>19</xdr:row>
      <xdr:rowOff>13165</xdr:rowOff>
    </xdr:from>
    <xdr:to>
      <xdr:col>5</xdr:col>
      <xdr:colOff>73025</xdr:colOff>
      <xdr:row>19</xdr:row>
      <xdr:rowOff>13165</xdr:rowOff>
    </xdr:to>
    <xdr:cxnSp macro="">
      <xdr:nvCxnSpPr>
        <xdr:cNvPr id="45" name="直線コネクタ 44"/>
        <xdr:cNvCxnSpPr/>
      </xdr:nvCxnSpPr>
      <xdr:spPr bwMode="auto">
        <a:xfrm>
          <a:off x="5562600" y="3318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143844</xdr:rowOff>
    </xdr:from>
    <xdr:ext cx="762000" cy="259045"/>
    <xdr:sp macro="" textlink="">
      <xdr:nvSpPr>
        <xdr:cNvPr id="46" name="人口1人当たり決算額の推移最大値テキスト130"/>
        <xdr:cNvSpPr txBox="1"/>
      </xdr:nvSpPr>
      <xdr:spPr>
        <a:xfrm>
          <a:off x="5740400" y="190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97,625</a:t>
          </a:r>
          <a:endParaRPr kumimoji="1" lang="ja-JP" altLang="en-US" sz="1000" b="1">
            <a:latin typeface="ＭＳ Ｐゴシック"/>
          </a:endParaRPr>
        </a:p>
      </xdr:txBody>
    </xdr:sp>
    <xdr:clientData/>
  </xdr:oneCellAnchor>
  <xdr:twoCellAnchor>
    <xdr:from>
      <xdr:col>4</xdr:col>
      <xdr:colOff>1028700</xdr:colOff>
      <xdr:row>12</xdr:row>
      <xdr:rowOff>57467</xdr:rowOff>
    </xdr:from>
    <xdr:to>
      <xdr:col>5</xdr:col>
      <xdr:colOff>73025</xdr:colOff>
      <xdr:row>12</xdr:row>
      <xdr:rowOff>57467</xdr:rowOff>
    </xdr:to>
    <xdr:cxnSp macro="">
      <xdr:nvCxnSpPr>
        <xdr:cNvPr id="47" name="直線コネクタ 46"/>
        <xdr:cNvCxnSpPr/>
      </xdr:nvCxnSpPr>
      <xdr:spPr bwMode="auto">
        <a:xfrm>
          <a:off x="5562600" y="21624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154874</xdr:rowOff>
    </xdr:from>
    <xdr:to>
      <xdr:col>4</xdr:col>
      <xdr:colOff>1117600</xdr:colOff>
      <xdr:row>17</xdr:row>
      <xdr:rowOff>64051</xdr:rowOff>
    </xdr:to>
    <xdr:cxnSp macro="">
      <xdr:nvCxnSpPr>
        <xdr:cNvPr id="48" name="直線コネクタ 47"/>
        <xdr:cNvCxnSpPr/>
      </xdr:nvCxnSpPr>
      <xdr:spPr bwMode="auto">
        <a:xfrm>
          <a:off x="5003800" y="2945699"/>
          <a:ext cx="647700" cy="80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5409</xdr:rowOff>
    </xdr:from>
    <xdr:ext cx="762000" cy="259045"/>
    <xdr:sp macro="" textlink="">
      <xdr:nvSpPr>
        <xdr:cNvPr id="49" name="人口1人当たり決算額の推移平均値テキスト130"/>
        <xdr:cNvSpPr txBox="1"/>
      </xdr:nvSpPr>
      <xdr:spPr>
        <a:xfrm>
          <a:off x="5740400" y="2796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160332</xdr:rowOff>
    </xdr:from>
    <xdr:to>
      <xdr:col>5</xdr:col>
      <xdr:colOff>34925</xdr:colOff>
      <xdr:row>17</xdr:row>
      <xdr:rowOff>90482</xdr:rowOff>
    </xdr:to>
    <xdr:sp macro="" textlink="">
      <xdr:nvSpPr>
        <xdr:cNvPr id="50" name="フローチャート : 判断 49"/>
        <xdr:cNvSpPr/>
      </xdr:nvSpPr>
      <xdr:spPr bwMode="auto">
        <a:xfrm>
          <a:off x="56007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107622</xdr:rowOff>
    </xdr:from>
    <xdr:to>
      <xdr:col>4</xdr:col>
      <xdr:colOff>469900</xdr:colOff>
      <xdr:row>16</xdr:row>
      <xdr:rowOff>154874</xdr:rowOff>
    </xdr:to>
    <xdr:cxnSp macro="">
      <xdr:nvCxnSpPr>
        <xdr:cNvPr id="51" name="直線コネクタ 50"/>
        <xdr:cNvCxnSpPr/>
      </xdr:nvCxnSpPr>
      <xdr:spPr bwMode="auto">
        <a:xfrm>
          <a:off x="4305300" y="2898447"/>
          <a:ext cx="698500" cy="47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137861</xdr:rowOff>
    </xdr:from>
    <xdr:to>
      <xdr:col>4</xdr:col>
      <xdr:colOff>520700</xdr:colOff>
      <xdr:row>17</xdr:row>
      <xdr:rowOff>68011</xdr:rowOff>
    </xdr:to>
    <xdr:sp macro="" textlink="">
      <xdr:nvSpPr>
        <xdr:cNvPr id="52" name="フローチャート : 判断 51"/>
        <xdr:cNvSpPr/>
      </xdr:nvSpPr>
      <xdr:spPr bwMode="auto">
        <a:xfrm>
          <a:off x="49530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52788</xdr:rowOff>
    </xdr:from>
    <xdr:ext cx="736600" cy="259045"/>
    <xdr:sp macro="" textlink="">
      <xdr:nvSpPr>
        <xdr:cNvPr id="53" name="テキスト ボックス 52"/>
        <xdr:cNvSpPr txBox="1"/>
      </xdr:nvSpPr>
      <xdr:spPr>
        <a:xfrm>
          <a:off x="4622800" y="3015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80602</xdr:rowOff>
    </xdr:from>
    <xdr:to>
      <xdr:col>3</xdr:col>
      <xdr:colOff>904875</xdr:colOff>
      <xdr:row>16</xdr:row>
      <xdr:rowOff>107622</xdr:rowOff>
    </xdr:to>
    <xdr:cxnSp macro="">
      <xdr:nvCxnSpPr>
        <xdr:cNvPr id="54" name="直線コネクタ 53"/>
        <xdr:cNvCxnSpPr/>
      </xdr:nvCxnSpPr>
      <xdr:spPr bwMode="auto">
        <a:xfrm>
          <a:off x="3606800" y="2871427"/>
          <a:ext cx="698500" cy="27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85946</xdr:rowOff>
    </xdr:from>
    <xdr:to>
      <xdr:col>3</xdr:col>
      <xdr:colOff>955675</xdr:colOff>
      <xdr:row>17</xdr:row>
      <xdr:rowOff>16096</xdr:rowOff>
    </xdr:to>
    <xdr:sp macro="" textlink="">
      <xdr:nvSpPr>
        <xdr:cNvPr id="55" name="フローチャート : 判断 54"/>
        <xdr:cNvSpPr/>
      </xdr:nvSpPr>
      <xdr:spPr bwMode="auto">
        <a:xfrm>
          <a:off x="42545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873</xdr:rowOff>
    </xdr:from>
    <xdr:ext cx="762000" cy="259045"/>
    <xdr:sp macro="" textlink="">
      <xdr:nvSpPr>
        <xdr:cNvPr id="56" name="テキスト ボックス 55"/>
        <xdr:cNvSpPr txBox="1"/>
      </xdr:nvSpPr>
      <xdr:spPr>
        <a:xfrm>
          <a:off x="39243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30173</xdr:rowOff>
    </xdr:from>
    <xdr:to>
      <xdr:col>3</xdr:col>
      <xdr:colOff>206375</xdr:colOff>
      <xdr:row>16</xdr:row>
      <xdr:rowOff>80602</xdr:rowOff>
    </xdr:to>
    <xdr:cxnSp macro="">
      <xdr:nvCxnSpPr>
        <xdr:cNvPr id="57" name="直線コネクタ 56"/>
        <xdr:cNvCxnSpPr/>
      </xdr:nvCxnSpPr>
      <xdr:spPr bwMode="auto">
        <a:xfrm>
          <a:off x="2908300" y="2820998"/>
          <a:ext cx="698500" cy="50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145862</xdr:rowOff>
    </xdr:from>
    <xdr:to>
      <xdr:col>3</xdr:col>
      <xdr:colOff>257175</xdr:colOff>
      <xdr:row>17</xdr:row>
      <xdr:rowOff>76012</xdr:rowOff>
    </xdr:to>
    <xdr:sp macro="" textlink="">
      <xdr:nvSpPr>
        <xdr:cNvPr id="58" name="フローチャート : 判断 57"/>
        <xdr:cNvSpPr/>
      </xdr:nvSpPr>
      <xdr:spPr bwMode="auto">
        <a:xfrm>
          <a:off x="3556000" y="29366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60789</xdr:rowOff>
    </xdr:from>
    <xdr:ext cx="762000" cy="259045"/>
    <xdr:sp macro="" textlink="">
      <xdr:nvSpPr>
        <xdr:cNvPr id="59" name="テキスト ボックス 58"/>
        <xdr:cNvSpPr txBox="1"/>
      </xdr:nvSpPr>
      <xdr:spPr>
        <a:xfrm>
          <a:off x="3225800" y="302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61,536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117241</xdr:rowOff>
    </xdr:from>
    <xdr:to>
      <xdr:col>2</xdr:col>
      <xdr:colOff>692150</xdr:colOff>
      <xdr:row>17</xdr:row>
      <xdr:rowOff>47391</xdr:rowOff>
    </xdr:to>
    <xdr:sp macro="" textlink="">
      <xdr:nvSpPr>
        <xdr:cNvPr id="60" name="フローチャート : 判断 59"/>
        <xdr:cNvSpPr/>
      </xdr:nvSpPr>
      <xdr:spPr bwMode="auto">
        <a:xfrm>
          <a:off x="2857500" y="2908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32168</xdr:rowOff>
    </xdr:from>
    <xdr:ext cx="762000" cy="259045"/>
    <xdr:sp macro="" textlink="">
      <xdr:nvSpPr>
        <xdr:cNvPr id="61" name="テキスト ボックス 60"/>
        <xdr:cNvSpPr txBox="1"/>
      </xdr:nvSpPr>
      <xdr:spPr>
        <a:xfrm>
          <a:off x="2527300" y="299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62,788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13251</xdr:rowOff>
    </xdr:from>
    <xdr:to>
      <xdr:col>5</xdr:col>
      <xdr:colOff>34925</xdr:colOff>
      <xdr:row>17</xdr:row>
      <xdr:rowOff>114851</xdr:rowOff>
    </xdr:to>
    <xdr:sp macro="" textlink="">
      <xdr:nvSpPr>
        <xdr:cNvPr id="67" name="円/楕円 66"/>
        <xdr:cNvSpPr/>
      </xdr:nvSpPr>
      <xdr:spPr bwMode="auto">
        <a:xfrm>
          <a:off x="5600700" y="2975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156778</xdr:rowOff>
    </xdr:from>
    <xdr:ext cx="762000" cy="259045"/>
    <xdr:sp macro="" textlink="">
      <xdr:nvSpPr>
        <xdr:cNvPr id="68" name="人口1人当たり決算額の推移該当値テキスト130"/>
        <xdr:cNvSpPr txBox="1"/>
      </xdr:nvSpPr>
      <xdr:spPr>
        <a:xfrm>
          <a:off x="5740400" y="29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59,837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104074</xdr:rowOff>
    </xdr:from>
    <xdr:to>
      <xdr:col>4</xdr:col>
      <xdr:colOff>520700</xdr:colOff>
      <xdr:row>17</xdr:row>
      <xdr:rowOff>34224</xdr:rowOff>
    </xdr:to>
    <xdr:sp macro="" textlink="">
      <xdr:nvSpPr>
        <xdr:cNvPr id="69" name="円/楕円 68"/>
        <xdr:cNvSpPr/>
      </xdr:nvSpPr>
      <xdr:spPr bwMode="auto">
        <a:xfrm>
          <a:off x="4953000" y="2894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44401</xdr:rowOff>
    </xdr:from>
    <xdr:ext cx="736600" cy="259045"/>
    <xdr:sp macro="" textlink="">
      <xdr:nvSpPr>
        <xdr:cNvPr id="70" name="テキスト ボックス 69"/>
        <xdr:cNvSpPr txBox="1"/>
      </xdr:nvSpPr>
      <xdr:spPr>
        <a:xfrm>
          <a:off x="4622800" y="2663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63,364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56822</xdr:rowOff>
    </xdr:from>
    <xdr:to>
      <xdr:col>3</xdr:col>
      <xdr:colOff>955675</xdr:colOff>
      <xdr:row>16</xdr:row>
      <xdr:rowOff>158422</xdr:rowOff>
    </xdr:to>
    <xdr:sp macro="" textlink="">
      <xdr:nvSpPr>
        <xdr:cNvPr id="71" name="円/楕円 70"/>
        <xdr:cNvSpPr/>
      </xdr:nvSpPr>
      <xdr:spPr bwMode="auto">
        <a:xfrm>
          <a:off x="4254500" y="2847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168599</xdr:rowOff>
    </xdr:from>
    <xdr:ext cx="762000" cy="259045"/>
    <xdr:sp macro="" textlink="">
      <xdr:nvSpPr>
        <xdr:cNvPr id="72" name="テキスト ボックス 71"/>
        <xdr:cNvSpPr txBox="1"/>
      </xdr:nvSpPr>
      <xdr:spPr>
        <a:xfrm>
          <a:off x="3924300" y="261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65,431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29802</xdr:rowOff>
    </xdr:from>
    <xdr:to>
      <xdr:col>3</xdr:col>
      <xdr:colOff>257175</xdr:colOff>
      <xdr:row>16</xdr:row>
      <xdr:rowOff>131402</xdr:rowOff>
    </xdr:to>
    <xdr:sp macro="" textlink="">
      <xdr:nvSpPr>
        <xdr:cNvPr id="73" name="円/楕円 72"/>
        <xdr:cNvSpPr/>
      </xdr:nvSpPr>
      <xdr:spPr bwMode="auto">
        <a:xfrm>
          <a:off x="3556000" y="2820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141579</xdr:rowOff>
    </xdr:from>
    <xdr:ext cx="762000" cy="259045"/>
    <xdr:sp macro="" textlink="">
      <xdr:nvSpPr>
        <xdr:cNvPr id="74" name="テキスト ボックス 73"/>
        <xdr:cNvSpPr txBox="1"/>
      </xdr:nvSpPr>
      <xdr:spPr>
        <a:xfrm>
          <a:off x="3225800" y="258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66,613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150823</xdr:rowOff>
    </xdr:from>
    <xdr:to>
      <xdr:col>2</xdr:col>
      <xdr:colOff>692150</xdr:colOff>
      <xdr:row>16</xdr:row>
      <xdr:rowOff>80973</xdr:rowOff>
    </xdr:to>
    <xdr:sp macro="" textlink="">
      <xdr:nvSpPr>
        <xdr:cNvPr id="75" name="円/楕円 74"/>
        <xdr:cNvSpPr/>
      </xdr:nvSpPr>
      <xdr:spPr bwMode="auto">
        <a:xfrm>
          <a:off x="2857500" y="2770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91150</xdr:rowOff>
    </xdr:from>
    <xdr:ext cx="762000" cy="259045"/>
    <xdr:sp macro="" textlink="">
      <xdr:nvSpPr>
        <xdr:cNvPr id="76" name="テキスト ボックス 75"/>
        <xdr:cNvSpPr txBox="1"/>
      </xdr:nvSpPr>
      <xdr:spPr>
        <a:xfrm>
          <a:off x="2527300" y="2539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26644</xdr:rowOff>
    </xdr:from>
    <xdr:to>
      <xdr:col>4</xdr:col>
      <xdr:colOff>1117600</xdr:colOff>
      <xdr:row>37</xdr:row>
      <xdr:rowOff>273500</xdr:rowOff>
    </xdr:to>
    <xdr:cxnSp macro="">
      <xdr:nvCxnSpPr>
        <xdr:cNvPr id="106" name="直線コネクタ 105"/>
        <xdr:cNvCxnSpPr/>
      </xdr:nvCxnSpPr>
      <xdr:spPr bwMode="auto">
        <a:xfrm flipV="1">
          <a:off x="5651500" y="5951194"/>
          <a:ext cx="0" cy="14470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245577</xdr:rowOff>
    </xdr:from>
    <xdr:ext cx="762000" cy="259045"/>
    <xdr:sp macro="" textlink="">
      <xdr:nvSpPr>
        <xdr:cNvPr id="107" name="人口1人当たり決算額の推移最小値テキスト445"/>
        <xdr:cNvSpPr txBox="1"/>
      </xdr:nvSpPr>
      <xdr:spPr>
        <a:xfrm>
          <a:off x="5740400" y="737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-3,486</a:t>
          </a:r>
          <a:endParaRPr kumimoji="1" lang="ja-JP" altLang="en-US" sz="1000" b="1">
            <a:latin typeface="ＭＳ Ｐゴシック"/>
          </a:endParaRPr>
        </a:p>
      </xdr:txBody>
    </xdr:sp>
    <xdr:clientData/>
  </xdr:oneCellAnchor>
  <xdr:twoCellAnchor>
    <xdr:from>
      <xdr:col>4</xdr:col>
      <xdr:colOff>1028700</xdr:colOff>
      <xdr:row>37</xdr:row>
      <xdr:rowOff>273500</xdr:rowOff>
    </xdr:from>
    <xdr:to>
      <xdr:col>5</xdr:col>
      <xdr:colOff>73025</xdr:colOff>
      <xdr:row>37</xdr:row>
      <xdr:rowOff>273500</xdr:rowOff>
    </xdr:to>
    <xdr:cxnSp macro="">
      <xdr:nvCxnSpPr>
        <xdr:cNvPr id="108" name="直線コネクタ 107"/>
        <xdr:cNvCxnSpPr/>
      </xdr:nvCxnSpPr>
      <xdr:spPr bwMode="auto">
        <a:xfrm>
          <a:off x="5562600" y="7398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284471</xdr:rowOff>
    </xdr:from>
    <xdr:ext cx="762000" cy="259045"/>
    <xdr:sp macro="" textlink="">
      <xdr:nvSpPr>
        <xdr:cNvPr id="109" name="人口1人当たり決算額の推移最大値テキスト445"/>
        <xdr:cNvSpPr txBox="1"/>
      </xdr:nvSpPr>
      <xdr:spPr>
        <a:xfrm>
          <a:off x="5740400" y="569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40,823</a:t>
          </a:r>
          <a:endParaRPr kumimoji="1" lang="ja-JP" altLang="en-US" sz="1000" b="1">
            <a:latin typeface="ＭＳ Ｐゴシック"/>
          </a:endParaRPr>
        </a:p>
      </xdr:txBody>
    </xdr:sp>
    <xdr:clientData/>
  </xdr:oneCellAnchor>
  <xdr:twoCellAnchor>
    <xdr:from>
      <xdr:col>4</xdr:col>
      <xdr:colOff>1028700</xdr:colOff>
      <xdr:row>33</xdr:row>
      <xdr:rowOff>26644</xdr:rowOff>
    </xdr:from>
    <xdr:to>
      <xdr:col>5</xdr:col>
      <xdr:colOff>73025</xdr:colOff>
      <xdr:row>33</xdr:row>
      <xdr:rowOff>26644</xdr:rowOff>
    </xdr:to>
    <xdr:cxnSp macro="">
      <xdr:nvCxnSpPr>
        <xdr:cNvPr id="110" name="直線コネクタ 109"/>
        <xdr:cNvCxnSpPr/>
      </xdr:nvCxnSpPr>
      <xdr:spPr bwMode="auto">
        <a:xfrm>
          <a:off x="5562600" y="5951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94147</xdr:rowOff>
    </xdr:from>
    <xdr:to>
      <xdr:col>4</xdr:col>
      <xdr:colOff>1117600</xdr:colOff>
      <xdr:row>34</xdr:row>
      <xdr:rowOff>177619</xdr:rowOff>
    </xdr:to>
    <xdr:cxnSp macro="">
      <xdr:nvCxnSpPr>
        <xdr:cNvPr id="111" name="直線コネクタ 110"/>
        <xdr:cNvCxnSpPr/>
      </xdr:nvCxnSpPr>
      <xdr:spPr bwMode="auto">
        <a:xfrm>
          <a:off x="5003800" y="6361597"/>
          <a:ext cx="647700" cy="83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291736</xdr:rowOff>
    </xdr:from>
    <xdr:ext cx="762000" cy="259045"/>
    <xdr:sp macro="" textlink="">
      <xdr:nvSpPr>
        <xdr:cNvPr id="112" name="人口1人当たり決算額の推移平均値テキスト445"/>
        <xdr:cNvSpPr txBox="1"/>
      </xdr:nvSpPr>
      <xdr:spPr>
        <a:xfrm>
          <a:off x="5740400" y="690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319659</xdr:rowOff>
    </xdr:from>
    <xdr:to>
      <xdr:col>5</xdr:col>
      <xdr:colOff>34925</xdr:colOff>
      <xdr:row>36</xdr:row>
      <xdr:rowOff>78359</xdr:rowOff>
    </xdr:to>
    <xdr:sp macro="" textlink="">
      <xdr:nvSpPr>
        <xdr:cNvPr id="113" name="フローチャート : 判断 112"/>
        <xdr:cNvSpPr/>
      </xdr:nvSpPr>
      <xdr:spPr bwMode="auto">
        <a:xfrm>
          <a:off x="56007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88007</xdr:rowOff>
    </xdr:from>
    <xdr:to>
      <xdr:col>4</xdr:col>
      <xdr:colOff>469900</xdr:colOff>
      <xdr:row>34</xdr:row>
      <xdr:rowOff>94147</xdr:rowOff>
    </xdr:to>
    <xdr:cxnSp macro="">
      <xdr:nvCxnSpPr>
        <xdr:cNvPr id="114" name="直線コネクタ 113"/>
        <xdr:cNvCxnSpPr/>
      </xdr:nvCxnSpPr>
      <xdr:spPr bwMode="auto">
        <a:xfrm>
          <a:off x="4305300" y="6355457"/>
          <a:ext cx="698500" cy="6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261921</xdr:rowOff>
    </xdr:from>
    <xdr:to>
      <xdr:col>4</xdr:col>
      <xdr:colOff>520700</xdr:colOff>
      <xdr:row>36</xdr:row>
      <xdr:rowOff>20621</xdr:rowOff>
    </xdr:to>
    <xdr:sp macro="" textlink="">
      <xdr:nvSpPr>
        <xdr:cNvPr id="115" name="フローチャート : 判断 114"/>
        <xdr:cNvSpPr/>
      </xdr:nvSpPr>
      <xdr:spPr bwMode="auto">
        <a:xfrm>
          <a:off x="49530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5398</xdr:rowOff>
    </xdr:from>
    <xdr:ext cx="736600" cy="259045"/>
    <xdr:sp macro="" textlink="">
      <xdr:nvSpPr>
        <xdr:cNvPr id="116" name="テキスト ボックス 115"/>
        <xdr:cNvSpPr txBox="1"/>
      </xdr:nvSpPr>
      <xdr:spPr>
        <a:xfrm>
          <a:off x="4622800" y="6958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70993</xdr:rowOff>
    </xdr:from>
    <xdr:to>
      <xdr:col>3</xdr:col>
      <xdr:colOff>904875</xdr:colOff>
      <xdr:row>34</xdr:row>
      <xdr:rowOff>88007</xdr:rowOff>
    </xdr:to>
    <xdr:cxnSp macro="">
      <xdr:nvCxnSpPr>
        <xdr:cNvPr id="117" name="直線コネクタ 116"/>
        <xdr:cNvCxnSpPr/>
      </xdr:nvCxnSpPr>
      <xdr:spPr bwMode="auto">
        <a:xfrm>
          <a:off x="3606800" y="6338443"/>
          <a:ext cx="698500" cy="17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225345</xdr:rowOff>
    </xdr:from>
    <xdr:to>
      <xdr:col>3</xdr:col>
      <xdr:colOff>955675</xdr:colOff>
      <xdr:row>35</xdr:row>
      <xdr:rowOff>326945</xdr:rowOff>
    </xdr:to>
    <xdr:sp macro="" textlink="">
      <xdr:nvSpPr>
        <xdr:cNvPr id="118" name="フローチャート : 判断 117"/>
        <xdr:cNvSpPr/>
      </xdr:nvSpPr>
      <xdr:spPr bwMode="auto">
        <a:xfrm>
          <a:off x="42545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311722</xdr:rowOff>
    </xdr:from>
    <xdr:ext cx="762000" cy="259045"/>
    <xdr:sp macro="" textlink="">
      <xdr:nvSpPr>
        <xdr:cNvPr id="119" name="テキスト ボックス 118"/>
        <xdr:cNvSpPr txBox="1"/>
      </xdr:nvSpPr>
      <xdr:spPr>
        <a:xfrm>
          <a:off x="39243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70993</xdr:rowOff>
    </xdr:from>
    <xdr:to>
      <xdr:col>3</xdr:col>
      <xdr:colOff>206375</xdr:colOff>
      <xdr:row>34</xdr:row>
      <xdr:rowOff>115341</xdr:rowOff>
    </xdr:to>
    <xdr:cxnSp macro="">
      <xdr:nvCxnSpPr>
        <xdr:cNvPr id="120" name="直線コネクタ 119"/>
        <xdr:cNvCxnSpPr/>
      </xdr:nvCxnSpPr>
      <xdr:spPr bwMode="auto">
        <a:xfrm flipV="1">
          <a:off x="2908300" y="6338443"/>
          <a:ext cx="698500" cy="44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187627</xdr:rowOff>
    </xdr:from>
    <xdr:to>
      <xdr:col>3</xdr:col>
      <xdr:colOff>257175</xdr:colOff>
      <xdr:row>35</xdr:row>
      <xdr:rowOff>289227</xdr:rowOff>
    </xdr:to>
    <xdr:sp macro="" textlink="">
      <xdr:nvSpPr>
        <xdr:cNvPr id="121" name="フローチャート : 判断 120"/>
        <xdr:cNvSpPr/>
      </xdr:nvSpPr>
      <xdr:spPr bwMode="auto">
        <a:xfrm>
          <a:off x="3556000" y="6797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274004</xdr:rowOff>
    </xdr:from>
    <xdr:ext cx="762000" cy="259045"/>
    <xdr:sp macro="" textlink="">
      <xdr:nvSpPr>
        <xdr:cNvPr id="122" name="テキスト ボックス 121"/>
        <xdr:cNvSpPr txBox="1"/>
      </xdr:nvSpPr>
      <xdr:spPr>
        <a:xfrm>
          <a:off x="3225800" y="688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13,338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171493</xdr:rowOff>
    </xdr:from>
    <xdr:to>
      <xdr:col>2</xdr:col>
      <xdr:colOff>692150</xdr:colOff>
      <xdr:row>35</xdr:row>
      <xdr:rowOff>273093</xdr:rowOff>
    </xdr:to>
    <xdr:sp macro="" textlink="">
      <xdr:nvSpPr>
        <xdr:cNvPr id="123" name="フローチャート : 判断 122"/>
        <xdr:cNvSpPr/>
      </xdr:nvSpPr>
      <xdr:spPr bwMode="auto">
        <a:xfrm>
          <a:off x="2857500" y="67818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257870</xdr:rowOff>
    </xdr:from>
    <xdr:ext cx="762000" cy="259045"/>
    <xdr:sp macro="" textlink="">
      <xdr:nvSpPr>
        <xdr:cNvPr id="124" name="テキスト ボックス 123"/>
        <xdr:cNvSpPr txBox="1"/>
      </xdr:nvSpPr>
      <xdr:spPr>
        <a:xfrm>
          <a:off x="2527300" y="68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126819</xdr:rowOff>
    </xdr:from>
    <xdr:to>
      <xdr:col>5</xdr:col>
      <xdr:colOff>34925</xdr:colOff>
      <xdr:row>34</xdr:row>
      <xdr:rowOff>228419</xdr:rowOff>
    </xdr:to>
    <xdr:sp macro="" textlink="">
      <xdr:nvSpPr>
        <xdr:cNvPr id="130" name="円/楕円 129"/>
        <xdr:cNvSpPr/>
      </xdr:nvSpPr>
      <xdr:spPr bwMode="auto">
        <a:xfrm>
          <a:off x="5600700" y="639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314796</xdr:rowOff>
    </xdr:from>
    <xdr:ext cx="762000" cy="259045"/>
    <xdr:sp macro="" textlink="">
      <xdr:nvSpPr>
        <xdr:cNvPr id="131" name="人口1人当たり決算額の推移該当値テキスト445"/>
        <xdr:cNvSpPr txBox="1"/>
      </xdr:nvSpPr>
      <xdr:spPr>
        <a:xfrm>
          <a:off x="5740400" y="623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25,700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43347</xdr:rowOff>
    </xdr:from>
    <xdr:to>
      <xdr:col>4</xdr:col>
      <xdr:colOff>520700</xdr:colOff>
      <xdr:row>34</xdr:row>
      <xdr:rowOff>144947</xdr:rowOff>
    </xdr:to>
    <xdr:sp macro="" textlink="">
      <xdr:nvSpPr>
        <xdr:cNvPr id="132" name="円/楕円 131"/>
        <xdr:cNvSpPr/>
      </xdr:nvSpPr>
      <xdr:spPr bwMode="auto">
        <a:xfrm>
          <a:off x="4953000" y="6310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155124</xdr:rowOff>
    </xdr:from>
    <xdr:ext cx="736600" cy="259045"/>
    <xdr:sp macro="" textlink="">
      <xdr:nvSpPr>
        <xdr:cNvPr id="133" name="テキスト ボックス 132"/>
        <xdr:cNvSpPr txBox="1"/>
      </xdr:nvSpPr>
      <xdr:spPr>
        <a:xfrm>
          <a:off x="4622800" y="6079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28,256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37207</xdr:rowOff>
    </xdr:from>
    <xdr:to>
      <xdr:col>3</xdr:col>
      <xdr:colOff>955675</xdr:colOff>
      <xdr:row>34</xdr:row>
      <xdr:rowOff>138807</xdr:rowOff>
    </xdr:to>
    <xdr:sp macro="" textlink="">
      <xdr:nvSpPr>
        <xdr:cNvPr id="134" name="円/楕円 133"/>
        <xdr:cNvSpPr/>
      </xdr:nvSpPr>
      <xdr:spPr bwMode="auto">
        <a:xfrm>
          <a:off x="4254500" y="6304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148984</xdr:rowOff>
    </xdr:from>
    <xdr:ext cx="762000" cy="259045"/>
    <xdr:sp macro="" textlink="">
      <xdr:nvSpPr>
        <xdr:cNvPr id="135" name="テキスト ボックス 134"/>
        <xdr:cNvSpPr txBox="1"/>
      </xdr:nvSpPr>
      <xdr:spPr>
        <a:xfrm>
          <a:off x="3924300" y="60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28,444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20193</xdr:rowOff>
    </xdr:from>
    <xdr:to>
      <xdr:col>3</xdr:col>
      <xdr:colOff>257175</xdr:colOff>
      <xdr:row>34</xdr:row>
      <xdr:rowOff>121793</xdr:rowOff>
    </xdr:to>
    <xdr:sp macro="" textlink="">
      <xdr:nvSpPr>
        <xdr:cNvPr id="136" name="円/楕円 135"/>
        <xdr:cNvSpPr/>
      </xdr:nvSpPr>
      <xdr:spPr bwMode="auto">
        <a:xfrm>
          <a:off x="3556000" y="6287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131970</xdr:rowOff>
    </xdr:from>
    <xdr:ext cx="762000" cy="259045"/>
    <xdr:sp macro="" textlink="">
      <xdr:nvSpPr>
        <xdr:cNvPr id="137" name="テキスト ボックス 136"/>
        <xdr:cNvSpPr txBox="1"/>
      </xdr:nvSpPr>
      <xdr:spPr>
        <a:xfrm>
          <a:off x="3225800" y="60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28,965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64541</xdr:rowOff>
    </xdr:from>
    <xdr:to>
      <xdr:col>2</xdr:col>
      <xdr:colOff>692150</xdr:colOff>
      <xdr:row>34</xdr:row>
      <xdr:rowOff>166141</xdr:rowOff>
    </xdr:to>
    <xdr:sp macro="" textlink="">
      <xdr:nvSpPr>
        <xdr:cNvPr id="138" name="円/楕円 137"/>
        <xdr:cNvSpPr/>
      </xdr:nvSpPr>
      <xdr:spPr bwMode="auto">
        <a:xfrm>
          <a:off x="2857500" y="6331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176318</xdr:rowOff>
    </xdr:from>
    <xdr:ext cx="762000" cy="259045"/>
    <xdr:sp macro="" textlink="">
      <xdr:nvSpPr>
        <xdr:cNvPr id="139" name="テキスト ボックス 138"/>
        <xdr:cNvSpPr txBox="1"/>
      </xdr:nvSpPr>
      <xdr:spPr>
        <a:xfrm>
          <a:off x="2527300" y="610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財政調整基金残高は標準財政規模比ベース近年</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ヵ年平均で</a:t>
          </a:r>
          <a:r>
            <a:rPr kumimoji="1" lang="en-US" altLang="ja-JP" sz="1400">
              <a:latin typeface="ＭＳ ゴシック" pitchFamily="49" charset="-128"/>
              <a:ea typeface="ＭＳ ゴシック" pitchFamily="49" charset="-128"/>
            </a:rPr>
            <a:t>4.19</a:t>
          </a:r>
          <a:r>
            <a:rPr kumimoji="1" lang="ja-JP" altLang="en-US" sz="1400">
              <a:latin typeface="ＭＳ ゴシック" pitchFamily="49" charset="-128"/>
              <a:ea typeface="ＭＳ ゴシック" pitchFamily="49" charset="-128"/>
            </a:rPr>
            <a:t>ポイント、また実質収支比率は前年度比</a:t>
          </a:r>
          <a:r>
            <a:rPr kumimoji="1" lang="en-US" altLang="ja-JP" sz="1400">
              <a:latin typeface="ＭＳ ゴシック" pitchFamily="49" charset="-128"/>
              <a:ea typeface="ＭＳ ゴシック" pitchFamily="49" charset="-128"/>
            </a:rPr>
            <a:t>0.13</a:t>
          </a:r>
          <a:r>
            <a:rPr kumimoji="1" lang="ja-JP" altLang="en-US" sz="1400">
              <a:latin typeface="ＭＳ ゴシック" pitchFamily="49" charset="-128"/>
              <a:ea typeface="ＭＳ ゴシック" pitchFamily="49" charset="-128"/>
            </a:rPr>
            <a:t>ポイント減となったものの、近年</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ヵ年推移は概ね健全であると言える。実質単年度収支では前年比マイナス</a:t>
          </a:r>
          <a:r>
            <a:rPr kumimoji="1" lang="en-US" altLang="ja-JP" sz="1400">
              <a:latin typeface="ＭＳ ゴシック" pitchFamily="49" charset="-128"/>
              <a:ea typeface="ＭＳ ゴシック" pitchFamily="49" charset="-128"/>
            </a:rPr>
            <a:t>0.65</a:t>
          </a:r>
          <a:r>
            <a:rPr kumimoji="1" lang="ja-JP" altLang="en-US" sz="1400">
              <a:latin typeface="ＭＳ ゴシック" pitchFamily="49" charset="-128"/>
              <a:ea typeface="ＭＳ ゴシック" pitchFamily="49" charset="-128"/>
            </a:rPr>
            <a:t>ポイントとなっており主な要因として財政調整基金の取崩が挙げられる。今後も収支の健全化を図るため市税徴収の強化等による歳入の確保や歳出面では市債発行額、償還額の抑制管理に努めていく。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の実質収支は黒字であり、連結実質赤字比率は早期健全化基準等の比率に達していないことから、今後も介護保険料、国民健康保険税、水道などの利用料金等の適正化を図るとともに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特例債を活用した大型事業や臨時財政対策債、北陸新幹線関連事業債の償還が予定されているほか、土地区画整理事業などの大型事業を予定していることから、今後も元利償還金を中心に逓増傾向で推移するものと思わ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の大部分を占めている一般会計等に係る地方債の現在高は、今後、合併特例債を活用した事業や、耐震補強に関する学校教育施設整備事業などの大型事業の市債発行等によりさらに増加していくことが想定されることから、各年度の市債発行額を元金償還額以内に抑えるなど、将来負担比率が悪化しないよう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83358661</v>
      </c>
      <c r="BO4" s="349"/>
      <c r="BP4" s="349"/>
      <c r="BQ4" s="349"/>
      <c r="BR4" s="349"/>
      <c r="BS4" s="349"/>
      <c r="BT4" s="349"/>
      <c r="BU4" s="350"/>
      <c r="BV4" s="348">
        <v>72386049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1.5</v>
      </c>
      <c r="CU4" s="355"/>
      <c r="CV4" s="355"/>
      <c r="CW4" s="355"/>
      <c r="CX4" s="355"/>
      <c r="CY4" s="355"/>
      <c r="CZ4" s="355"/>
      <c r="DA4" s="356"/>
      <c r="DB4" s="354">
        <v>1.6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82213080</v>
      </c>
      <c r="BO5" s="386"/>
      <c r="BP5" s="386"/>
      <c r="BQ5" s="386"/>
      <c r="BR5" s="386"/>
      <c r="BS5" s="386"/>
      <c r="BT5" s="386"/>
      <c r="BU5" s="387"/>
      <c r="BV5" s="385">
        <v>71603807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87.3</v>
      </c>
      <c r="CU5" s="383"/>
      <c r="CV5" s="383"/>
      <c r="CW5" s="383"/>
      <c r="CX5" s="383"/>
      <c r="CY5" s="383"/>
      <c r="CZ5" s="383"/>
      <c r="DA5" s="384"/>
      <c r="DB5" s="382">
        <v>89.2</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1145581</v>
      </c>
      <c r="BO6" s="386"/>
      <c r="BP6" s="386"/>
      <c r="BQ6" s="386"/>
      <c r="BR6" s="386"/>
      <c r="BS6" s="386"/>
      <c r="BT6" s="386"/>
      <c r="BU6" s="387"/>
      <c r="BV6" s="385">
        <v>782242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96.1</v>
      </c>
      <c r="CU6" s="423"/>
      <c r="CV6" s="423"/>
      <c r="CW6" s="423"/>
      <c r="CX6" s="423"/>
      <c r="CY6" s="423"/>
      <c r="CZ6" s="423"/>
      <c r="DA6" s="424"/>
      <c r="DB6" s="422">
        <v>98.2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588853</v>
      </c>
      <c r="BO7" s="386"/>
      <c r="BP7" s="386"/>
      <c r="BQ7" s="386"/>
      <c r="BR7" s="386"/>
      <c r="BS7" s="386"/>
      <c r="BT7" s="386"/>
      <c r="BU7" s="387"/>
      <c r="BV7" s="385">
        <v>178140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37911192</v>
      </c>
      <c r="CU7" s="386"/>
      <c r="CV7" s="386"/>
      <c r="CW7" s="386"/>
      <c r="CX7" s="386"/>
      <c r="CY7" s="386"/>
      <c r="CZ7" s="386"/>
      <c r="DA7" s="387"/>
      <c r="DB7" s="385">
        <v>37658076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556728</v>
      </c>
      <c r="BO8" s="386"/>
      <c r="BP8" s="386"/>
      <c r="BQ8" s="386"/>
      <c r="BR8" s="386"/>
      <c r="BS8" s="386"/>
      <c r="BT8" s="386"/>
      <c r="BU8" s="387"/>
      <c r="BV8" s="385">
        <v>604102</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0.74</v>
      </c>
      <c r="CU8" s="426"/>
      <c r="CV8" s="426"/>
      <c r="CW8" s="426"/>
      <c r="CX8" s="426"/>
      <c r="CY8" s="426"/>
      <c r="CZ8" s="426"/>
      <c r="DA8" s="427"/>
      <c r="DB8" s="425">
        <v>0.73</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176061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-47374</v>
      </c>
      <c r="BO9" s="386"/>
      <c r="BP9" s="386"/>
      <c r="BQ9" s="386"/>
      <c r="BR9" s="386"/>
      <c r="BS9" s="386"/>
      <c r="BT9" s="386"/>
      <c r="BU9" s="387"/>
      <c r="BV9" s="385">
        <v>-473851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18.5</v>
      </c>
      <c r="CU9" s="383"/>
      <c r="CV9" s="383"/>
      <c r="CW9" s="383"/>
      <c r="CX9" s="383"/>
      <c r="CY9" s="383"/>
      <c r="CZ9" s="383"/>
      <c r="DA9" s="384"/>
      <c r="DB9" s="382">
        <v>21.2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181229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1090</v>
      </c>
      <c r="BO10" s="386"/>
      <c r="BP10" s="386"/>
      <c r="BQ10" s="386"/>
      <c r="BR10" s="386"/>
      <c r="BS10" s="386"/>
      <c r="BT10" s="386"/>
      <c r="BU10" s="387"/>
      <c r="BV10" s="385">
        <v>1440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99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99</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177005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200000</v>
      </c>
      <c r="BO12" s="386"/>
      <c r="BP12" s="386"/>
      <c r="BQ12" s="386"/>
      <c r="BR12" s="386"/>
      <c r="BS12" s="386"/>
      <c r="BT12" s="386"/>
      <c r="BU12" s="387"/>
      <c r="BV12" s="385">
        <v>400000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174477</v>
      </c>
      <c r="S13" s="467"/>
      <c r="T13" s="467"/>
      <c r="U13" s="467"/>
      <c r="V13" s="468"/>
      <c r="W13" s="401" t="s">
        <v>123</v>
      </c>
      <c r="X13" s="402"/>
      <c r="Y13" s="402"/>
      <c r="Z13" s="402"/>
      <c r="AA13" s="402"/>
      <c r="AB13" s="392"/>
      <c r="AC13" s="436">
        <v>1941</v>
      </c>
      <c r="AD13" s="437"/>
      <c r="AE13" s="437"/>
      <c r="AF13" s="437"/>
      <c r="AG13" s="476"/>
      <c r="AH13" s="436">
        <v>2646</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-246284</v>
      </c>
      <c r="BO13" s="386"/>
      <c r="BP13" s="386"/>
      <c r="BQ13" s="386"/>
      <c r="BR13" s="386"/>
      <c r="BS13" s="386"/>
      <c r="BT13" s="386"/>
      <c r="BU13" s="387"/>
      <c r="BV13" s="385">
        <v>-872312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15.5</v>
      </c>
      <c r="CU13" s="383"/>
      <c r="CV13" s="383"/>
      <c r="CW13" s="383"/>
      <c r="CX13" s="383"/>
      <c r="CY13" s="383"/>
      <c r="CZ13" s="383"/>
      <c r="DA13" s="384"/>
      <c r="DB13" s="382">
        <v>16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177551</v>
      </c>
      <c r="S14" s="467"/>
      <c r="T14" s="467"/>
      <c r="U14" s="467"/>
      <c r="V14" s="468"/>
      <c r="W14" s="375"/>
      <c r="X14" s="376"/>
      <c r="Y14" s="376"/>
      <c r="Z14" s="376"/>
      <c r="AA14" s="376"/>
      <c r="AB14" s="365"/>
      <c r="AC14" s="469">
        <v>2.2999999999999998</v>
      </c>
      <c r="AD14" s="470"/>
      <c r="AE14" s="470"/>
      <c r="AF14" s="470"/>
      <c r="AG14" s="471"/>
      <c r="AH14" s="469">
        <v>2.8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174.1</v>
      </c>
      <c r="CU14" s="481"/>
      <c r="CV14" s="481"/>
      <c r="CW14" s="481"/>
      <c r="CX14" s="481"/>
      <c r="CY14" s="481"/>
      <c r="CZ14" s="481"/>
      <c r="DA14" s="482"/>
      <c r="DB14" s="480">
        <v>173.1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174928</v>
      </c>
      <c r="S15" s="467"/>
      <c r="T15" s="467"/>
      <c r="U15" s="467"/>
      <c r="V15" s="468"/>
      <c r="W15" s="401" t="s">
        <v>130</v>
      </c>
      <c r="X15" s="402"/>
      <c r="Y15" s="402"/>
      <c r="Z15" s="402"/>
      <c r="AA15" s="402"/>
      <c r="AB15" s="392"/>
      <c r="AC15" s="436">
        <v>28727</v>
      </c>
      <c r="AD15" s="437"/>
      <c r="AE15" s="437"/>
      <c r="AF15" s="437"/>
      <c r="AG15" s="476"/>
      <c r="AH15" s="436">
        <v>32458</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20527638</v>
      </c>
      <c r="BO15" s="349"/>
      <c r="BP15" s="349"/>
      <c r="BQ15" s="349"/>
      <c r="BR15" s="349"/>
      <c r="BS15" s="349"/>
      <c r="BT15" s="349"/>
      <c r="BU15" s="350"/>
      <c r="BV15" s="348">
        <v>20147724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34</v>
      </c>
      <c r="AD16" s="470"/>
      <c r="AE16" s="470"/>
      <c r="AF16" s="470"/>
      <c r="AG16" s="471"/>
      <c r="AH16" s="469">
        <v>34.5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27466473</v>
      </c>
      <c r="BO16" s="386"/>
      <c r="BP16" s="386"/>
      <c r="BQ16" s="386"/>
      <c r="BR16" s="386"/>
      <c r="BS16" s="386"/>
      <c r="BT16" s="386"/>
      <c r="BU16" s="387"/>
      <c r="BV16" s="385">
        <v>27445581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53820</v>
      </c>
      <c r="AD17" s="437"/>
      <c r="AE17" s="437"/>
      <c r="AF17" s="437"/>
      <c r="AG17" s="476"/>
      <c r="AH17" s="436">
        <v>57973</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26564219</v>
      </c>
      <c r="BO17" s="386"/>
      <c r="BP17" s="386"/>
      <c r="BQ17" s="386"/>
      <c r="BR17" s="386"/>
      <c r="BS17" s="386"/>
      <c r="BT17" s="386"/>
      <c r="BU17" s="387"/>
      <c r="BV17" s="385">
        <v>26005964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209.42</v>
      </c>
      <c r="M18" s="498"/>
      <c r="N18" s="498"/>
      <c r="O18" s="498"/>
      <c r="P18" s="498"/>
      <c r="Q18" s="498"/>
      <c r="R18" s="499"/>
      <c r="S18" s="499"/>
      <c r="T18" s="499"/>
      <c r="U18" s="499"/>
      <c r="V18" s="500"/>
      <c r="W18" s="403"/>
      <c r="X18" s="404"/>
      <c r="Y18" s="404"/>
      <c r="Z18" s="404"/>
      <c r="AA18" s="404"/>
      <c r="AB18" s="395"/>
      <c r="AC18" s="501">
        <v>63.7</v>
      </c>
      <c r="AD18" s="502"/>
      <c r="AE18" s="502"/>
      <c r="AF18" s="502"/>
      <c r="AG18" s="503"/>
      <c r="AH18" s="501">
        <v>61.7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34656602</v>
      </c>
      <c r="BO18" s="386"/>
      <c r="BP18" s="386"/>
      <c r="BQ18" s="386"/>
      <c r="BR18" s="386"/>
      <c r="BS18" s="386"/>
      <c r="BT18" s="386"/>
      <c r="BU18" s="387"/>
      <c r="BV18" s="385">
        <v>35505207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841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47579092</v>
      </c>
      <c r="BO19" s="386"/>
      <c r="BP19" s="386"/>
      <c r="BQ19" s="386"/>
      <c r="BR19" s="386"/>
      <c r="BS19" s="386"/>
      <c r="BT19" s="386"/>
      <c r="BU19" s="387"/>
      <c r="BV19" s="385">
        <v>43015394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61992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103083864</v>
      </c>
      <c r="BO23" s="386"/>
      <c r="BP23" s="386"/>
      <c r="BQ23" s="386"/>
      <c r="BR23" s="386"/>
      <c r="BS23" s="386"/>
      <c r="BT23" s="386"/>
      <c r="BU23" s="387"/>
      <c r="BV23" s="385">
        <v>97207601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8500</v>
      </c>
      <c r="R24" s="437"/>
      <c r="S24" s="437"/>
      <c r="T24" s="437"/>
      <c r="U24" s="437"/>
      <c r="V24" s="476"/>
      <c r="W24" s="531"/>
      <c r="X24" s="519"/>
      <c r="Y24" s="520"/>
      <c r="Z24" s="435" t="s">
        <v>153</v>
      </c>
      <c r="AA24" s="415"/>
      <c r="AB24" s="415"/>
      <c r="AC24" s="415"/>
      <c r="AD24" s="415"/>
      <c r="AE24" s="415"/>
      <c r="AF24" s="415"/>
      <c r="AG24" s="416"/>
      <c r="AH24" s="436">
        <v>1274</v>
      </c>
      <c r="AI24" s="437"/>
      <c r="AJ24" s="437"/>
      <c r="AK24" s="437"/>
      <c r="AL24" s="476"/>
      <c r="AM24" s="436">
        <v>3936660</v>
      </c>
      <c r="AN24" s="437"/>
      <c r="AO24" s="437"/>
      <c r="AP24" s="437"/>
      <c r="AQ24" s="437"/>
      <c r="AR24" s="476"/>
      <c r="AS24" s="436">
        <v>3090</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53413159</v>
      </c>
      <c r="BO24" s="386"/>
      <c r="BP24" s="386"/>
      <c r="BQ24" s="386"/>
      <c r="BR24" s="386"/>
      <c r="BS24" s="386"/>
      <c r="BT24" s="386"/>
      <c r="BU24" s="387"/>
      <c r="BV24" s="385">
        <v>50224535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7719</v>
      </c>
      <c r="R25" s="437"/>
      <c r="S25" s="437"/>
      <c r="T25" s="437"/>
      <c r="U25" s="437"/>
      <c r="V25" s="476"/>
      <c r="W25" s="531"/>
      <c r="X25" s="519"/>
      <c r="Y25" s="520"/>
      <c r="Z25" s="435" t="s">
        <v>156</v>
      </c>
      <c r="AA25" s="415"/>
      <c r="AB25" s="415"/>
      <c r="AC25" s="415"/>
      <c r="AD25" s="415"/>
      <c r="AE25" s="415"/>
      <c r="AF25" s="415"/>
      <c r="AG25" s="416"/>
      <c r="AH25" s="436">
        <v>222</v>
      </c>
      <c r="AI25" s="437"/>
      <c r="AJ25" s="437"/>
      <c r="AK25" s="437"/>
      <c r="AL25" s="476"/>
      <c r="AM25" s="436">
        <v>679542</v>
      </c>
      <c r="AN25" s="437"/>
      <c r="AO25" s="437"/>
      <c r="AP25" s="437"/>
      <c r="AQ25" s="437"/>
      <c r="AR25" s="476"/>
      <c r="AS25" s="436">
        <v>3061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7289603</v>
      </c>
      <c r="BO25" s="349"/>
      <c r="BP25" s="349"/>
      <c r="BQ25" s="349"/>
      <c r="BR25" s="349"/>
      <c r="BS25" s="349"/>
      <c r="BT25" s="349"/>
      <c r="BU25" s="350"/>
      <c r="BV25" s="348">
        <v>9262150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5952</v>
      </c>
      <c r="R26" s="437"/>
      <c r="S26" s="437"/>
      <c r="T26" s="437"/>
      <c r="U26" s="437"/>
      <c r="V26" s="476"/>
      <c r="W26" s="531"/>
      <c r="X26" s="519"/>
      <c r="Y26" s="520"/>
      <c r="Z26" s="435" t="s">
        <v>159</v>
      </c>
      <c r="AA26" s="539"/>
      <c r="AB26" s="539"/>
      <c r="AC26" s="539"/>
      <c r="AD26" s="539"/>
      <c r="AE26" s="539"/>
      <c r="AF26" s="539"/>
      <c r="AG26" s="540"/>
      <c r="AH26" s="436">
        <v>232</v>
      </c>
      <c r="AI26" s="437"/>
      <c r="AJ26" s="437"/>
      <c r="AK26" s="437"/>
      <c r="AL26" s="476"/>
      <c r="AM26" s="436">
        <v>723376</v>
      </c>
      <c r="AN26" s="437"/>
      <c r="AO26" s="437"/>
      <c r="AP26" s="437"/>
      <c r="AQ26" s="437"/>
      <c r="AR26" s="476"/>
      <c r="AS26" s="436">
        <v>3118</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6450</v>
      </c>
      <c r="R27" s="437"/>
      <c r="S27" s="437"/>
      <c r="T27" s="437"/>
      <c r="U27" s="437"/>
      <c r="V27" s="476"/>
      <c r="W27" s="531"/>
      <c r="X27" s="519"/>
      <c r="Y27" s="520"/>
      <c r="Z27" s="435" t="s">
        <v>162</v>
      </c>
      <c r="AA27" s="415"/>
      <c r="AB27" s="415"/>
      <c r="AC27" s="415"/>
      <c r="AD27" s="415"/>
      <c r="AE27" s="415"/>
      <c r="AF27" s="415"/>
      <c r="AG27" s="416"/>
      <c r="AH27" s="436">
        <v>7</v>
      </c>
      <c r="AI27" s="437"/>
      <c r="AJ27" s="437"/>
      <c r="AK27" s="437"/>
      <c r="AL27" s="476"/>
      <c r="AM27" s="436">
        <v>23810</v>
      </c>
      <c r="AN27" s="437"/>
      <c r="AO27" s="437"/>
      <c r="AP27" s="437"/>
      <c r="AQ27" s="437"/>
      <c r="AR27" s="476"/>
      <c r="AS27" s="436">
        <v>3401</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500212</v>
      </c>
      <c r="BO27" s="553"/>
      <c r="BP27" s="553"/>
      <c r="BQ27" s="553"/>
      <c r="BR27" s="553"/>
      <c r="BS27" s="553"/>
      <c r="BT27" s="553"/>
      <c r="BU27" s="554"/>
      <c r="BV27" s="552">
        <v>500194</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5800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2323300</v>
      </c>
      <c r="BO28" s="349"/>
      <c r="BP28" s="349"/>
      <c r="BQ28" s="349"/>
      <c r="BR28" s="349"/>
      <c r="BS28" s="349"/>
      <c r="BT28" s="349"/>
      <c r="BU28" s="350"/>
      <c r="BV28" s="348">
        <v>2172210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28</v>
      </c>
      <c r="M29" s="437"/>
      <c r="N29" s="437"/>
      <c r="O29" s="437"/>
      <c r="P29" s="476"/>
      <c r="Q29" s="436">
        <v>5450</v>
      </c>
      <c r="R29" s="437"/>
      <c r="S29" s="437"/>
      <c r="T29" s="437"/>
      <c r="U29" s="437"/>
      <c r="V29" s="476"/>
      <c r="W29" s="531"/>
      <c r="X29" s="519"/>
      <c r="Y29" s="520"/>
      <c r="Z29" s="435" t="s">
        <v>169</v>
      </c>
      <c r="AA29" s="415"/>
      <c r="AB29" s="415"/>
      <c r="AC29" s="415"/>
      <c r="AD29" s="415"/>
      <c r="AE29" s="415"/>
      <c r="AF29" s="415"/>
      <c r="AG29" s="416"/>
      <c r="AH29" s="436">
        <v>1281</v>
      </c>
      <c r="AI29" s="437"/>
      <c r="AJ29" s="437"/>
      <c r="AK29" s="437"/>
      <c r="AL29" s="476"/>
      <c r="AM29" s="436">
        <v>3960470</v>
      </c>
      <c r="AN29" s="437"/>
      <c r="AO29" s="437"/>
      <c r="AP29" s="437"/>
      <c r="AQ29" s="437"/>
      <c r="AR29" s="476"/>
      <c r="AS29" s="436">
        <v>3092</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534700</v>
      </c>
      <c r="BO29" s="386"/>
      <c r="BP29" s="386"/>
      <c r="BQ29" s="386"/>
      <c r="BR29" s="386"/>
      <c r="BS29" s="386"/>
      <c r="BT29" s="386"/>
      <c r="BU29" s="387"/>
      <c r="BV29" s="385">
        <v>534520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101.4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4959814</v>
      </c>
      <c r="BO30" s="553"/>
      <c r="BP30" s="553"/>
      <c r="BQ30" s="553"/>
      <c r="BR30" s="553"/>
      <c r="BS30" s="553"/>
      <c r="BT30" s="553"/>
      <c r="BU30" s="554"/>
      <c r="BV30" s="552">
        <v>3472380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IF('各会計、関係団体の財政状況及び健全化判断比率'!B32="","",'各会計、関係団体の財政状況及び健全化判断比率'!B32)</f>
        <v>高岡市民病院事業会計</v>
      </c>
      <c r="AP34" s="565"/>
      <c r="AQ34" s="565"/>
      <c r="AR34" s="565"/>
      <c r="AS34" s="565"/>
      <c r="AT34" s="565"/>
      <c r="AU34" s="565"/>
      <c r="AV34" s="565"/>
      <c r="AW34" s="565"/>
      <c r="AX34" s="565"/>
      <c r="AY34" s="565"/>
      <c r="AZ34" s="565"/>
      <c r="BA34" s="565"/>
      <c r="BB34" s="565"/>
      <c r="BC34" s="565"/>
      <c r="BD34" s="165"/>
      <c r="BE34" s="564">
        <f>IF(BG34="","",MAX(C34:D43,U34:V43,AM34:AN43)+1)</f>
        <v>11</v>
      </c>
      <c r="BF34" s="564"/>
      <c r="BG34" s="565" t="str">
        <f>IF('各会計、関係団体の財政状況及び健全化判断比率'!B36="","",'各会計、関係団体の財政状況及び健全化判断比率'!B36)</f>
        <v>下水道事業会計</v>
      </c>
      <c r="BH34" s="565"/>
      <c r="BI34" s="565"/>
      <c r="BJ34" s="565"/>
      <c r="BK34" s="565"/>
      <c r="BL34" s="565"/>
      <c r="BM34" s="565"/>
      <c r="BN34" s="565"/>
      <c r="BO34" s="565"/>
      <c r="BP34" s="565"/>
      <c r="BQ34" s="565"/>
      <c r="BR34" s="565"/>
      <c r="BS34" s="565"/>
      <c r="BT34" s="565"/>
      <c r="BU34" s="565"/>
      <c r="BV34" s="165"/>
      <c r="BW34" s="564">
        <f>IF(BY34="","",MAX(C34:D43,U34:V43,AM34:AN43,BE34:BF43)+1)</f>
        <v>14</v>
      </c>
      <c r="BX34" s="564"/>
      <c r="BY34" s="565" t="str">
        <f>IF('各会計、関係団体の財政状況及び健全化判断比率'!B68="","",'各会計、関係団体の財政状況及び健全化判断比率'!B68)</f>
        <v>砺波地方衛生施設組合</v>
      </c>
      <c r="BZ34" s="565"/>
      <c r="CA34" s="565"/>
      <c r="CB34" s="565"/>
      <c r="CC34" s="565"/>
      <c r="CD34" s="565"/>
      <c r="CE34" s="565"/>
      <c r="CF34" s="565"/>
      <c r="CG34" s="565"/>
      <c r="CH34" s="565"/>
      <c r="CI34" s="565"/>
      <c r="CJ34" s="565"/>
      <c r="CK34" s="565"/>
      <c r="CL34" s="565"/>
      <c r="CM34" s="565"/>
      <c r="CN34" s="165"/>
      <c r="CO34" s="564">
        <f>IF(CQ34="","",MAX(C34:D43,U34:V43,AM34:AN43,BE34:BF43,BW34:BX43)+1)</f>
        <v>23</v>
      </c>
      <c r="CP34" s="564"/>
      <c r="CQ34" s="565" t="str">
        <f>IF('各会計、関係団体の財政状況及び健全化判断比率'!BS7="","",'各会計、関係団体の財政状況及び健全化判断比率'!BS7)</f>
        <v>高岡土地開発公社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荻布奨学金事業会計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駐車場事業会計</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IF('各会計、関係団体の財政状況及び健全化判断比率'!B33="","",'各会計、関係団体の財政状況及び健全化判断比率'!B33)</f>
        <v>水道事業会計</v>
      </c>
      <c r="AP35" s="565"/>
      <c r="AQ35" s="565"/>
      <c r="AR35" s="565"/>
      <c r="AS35" s="565"/>
      <c r="AT35" s="565"/>
      <c r="AU35" s="565"/>
      <c r="AV35" s="565"/>
      <c r="AW35" s="565"/>
      <c r="AX35" s="565"/>
      <c r="AY35" s="565"/>
      <c r="AZ35" s="565"/>
      <c r="BA35" s="565"/>
      <c r="BB35" s="565"/>
      <c r="BC35" s="565"/>
      <c r="BD35" s="165"/>
      <c r="BE35" s="564">
        <f t="shared" ref="BE35:BE43" si="1">IF(BG35="","",BE34+1)</f>
        <v>12</v>
      </c>
      <c r="BF35" s="564"/>
      <c r="BG35" s="565" t="str">
        <f>IF('各会計、関係団体の財政状況及び健全化判断比率'!B37="","",'各会計、関係団体の財政状況及び健全化判断比率'!B37)</f>
        <v>農業集落排水事業会計</v>
      </c>
      <c r="BH35" s="565"/>
      <c r="BI35" s="565"/>
      <c r="BJ35" s="565"/>
      <c r="BK35" s="565"/>
      <c r="BL35" s="565"/>
      <c r="BM35" s="565"/>
      <c r="BN35" s="565"/>
      <c r="BO35" s="565"/>
      <c r="BP35" s="565"/>
      <c r="BQ35" s="565"/>
      <c r="BR35" s="565"/>
      <c r="BS35" s="565"/>
      <c r="BT35" s="565"/>
      <c r="BU35" s="565"/>
      <c r="BV35" s="165"/>
      <c r="BW35" s="564">
        <f t="shared" ref="BW35:BW43" si="2">IF(BY35="","",BW34+1)</f>
        <v>15</v>
      </c>
      <c r="BX35" s="564"/>
      <c r="BY35" s="565" t="str">
        <f>IF('各会計、関係団体の財政状況及び健全化判断比率'!B69="","",'各会計、関係団体の財政状況及び健全化判断比率'!B69)</f>
        <v>庄川左岸水害予防組合</v>
      </c>
      <c r="BZ35" s="565"/>
      <c r="CA35" s="565"/>
      <c r="CB35" s="565"/>
      <c r="CC35" s="565"/>
      <c r="CD35" s="565"/>
      <c r="CE35" s="565"/>
      <c r="CF35" s="565"/>
      <c r="CG35" s="565"/>
      <c r="CH35" s="565"/>
      <c r="CI35" s="565"/>
      <c r="CJ35" s="565"/>
      <c r="CK35" s="565"/>
      <c r="CL35" s="565"/>
      <c r="CM35" s="565"/>
      <c r="CN35" s="165"/>
      <c r="CO35" s="564">
        <f t="shared" ref="CO35:CO43" si="3">IF(CQ35="","",CO34+1)</f>
        <v>24</v>
      </c>
      <c r="CP35" s="564"/>
      <c r="CQ35" s="565" t="str">
        <f>IF('各会計、関係団体の財政状況及び健全化判断比率'!BS8="","",'各会計、関係団体の財政状況及び健全化判断比率'!BS8)</f>
        <v>（財）高岡市民文化振興事業団</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介護保険事業会計</v>
      </c>
      <c r="X36" s="565"/>
      <c r="Y36" s="565"/>
      <c r="Z36" s="565"/>
      <c r="AA36" s="565"/>
      <c r="AB36" s="565"/>
      <c r="AC36" s="565"/>
      <c r="AD36" s="565"/>
      <c r="AE36" s="565"/>
      <c r="AF36" s="565"/>
      <c r="AG36" s="565"/>
      <c r="AH36" s="565"/>
      <c r="AI36" s="565"/>
      <c r="AJ36" s="565"/>
      <c r="AK36" s="565"/>
      <c r="AL36" s="165"/>
      <c r="AM36" s="564">
        <f t="shared" si="0"/>
        <v>9</v>
      </c>
      <c r="AN36" s="564"/>
      <c r="AO36" s="565" t="str">
        <f>IF('各会計、関係団体の財政状況及び健全化判断比率'!B34="","",'各会計、関係団体の財政状況及び健全化判断比率'!B34)</f>
        <v>簡易水道事業会計</v>
      </c>
      <c r="AP36" s="565"/>
      <c r="AQ36" s="565"/>
      <c r="AR36" s="565"/>
      <c r="AS36" s="565"/>
      <c r="AT36" s="565"/>
      <c r="AU36" s="565"/>
      <c r="AV36" s="565"/>
      <c r="AW36" s="565"/>
      <c r="AX36" s="565"/>
      <c r="AY36" s="565"/>
      <c r="AZ36" s="565"/>
      <c r="BA36" s="565"/>
      <c r="BB36" s="565"/>
      <c r="BC36" s="565"/>
      <c r="BD36" s="165"/>
      <c r="BE36" s="564">
        <f t="shared" si="1"/>
        <v>13</v>
      </c>
      <c r="BF36" s="564"/>
      <c r="BG36" s="565" t="str">
        <f>IF('各会計、関係団体の財政状況及び健全化判断比率'!B38="","",'各会計、関係団体の財政状況及び健全化判断比率'!B38)</f>
        <v>工業団地造成事業会計</v>
      </c>
      <c r="BH36" s="565"/>
      <c r="BI36" s="565"/>
      <c r="BJ36" s="565"/>
      <c r="BK36" s="565"/>
      <c r="BL36" s="565"/>
      <c r="BM36" s="565"/>
      <c r="BN36" s="565"/>
      <c r="BO36" s="565"/>
      <c r="BP36" s="565"/>
      <c r="BQ36" s="565"/>
      <c r="BR36" s="565"/>
      <c r="BS36" s="565"/>
      <c r="BT36" s="565"/>
      <c r="BU36" s="565"/>
      <c r="BV36" s="165"/>
      <c r="BW36" s="564">
        <f t="shared" si="2"/>
        <v>16</v>
      </c>
      <c r="BX36" s="564"/>
      <c r="BY36" s="565" t="str">
        <f>IF('各会計、関係団体の財政状況及び健全化判断比率'!B70="","",'各会計、関係団体の財政状況及び健全化判断比率'!B70)</f>
        <v>庄川右岸水害予防組合</v>
      </c>
      <c r="BZ36" s="565"/>
      <c r="CA36" s="565"/>
      <c r="CB36" s="565"/>
      <c r="CC36" s="565"/>
      <c r="CD36" s="565"/>
      <c r="CE36" s="565"/>
      <c r="CF36" s="565"/>
      <c r="CG36" s="565"/>
      <c r="CH36" s="565"/>
      <c r="CI36" s="565"/>
      <c r="CJ36" s="565"/>
      <c r="CK36" s="565"/>
      <c r="CL36" s="565"/>
      <c r="CM36" s="565"/>
      <c r="CN36" s="165"/>
      <c r="CO36" s="564">
        <f t="shared" si="3"/>
        <v>25</v>
      </c>
      <c r="CP36" s="564"/>
      <c r="CQ36" s="565" t="str">
        <f>IF('各会計、関係団体の財政状況及び健全化判断比率'!BS9="","",'各会計、関係団体の財政状況及び健全化判断比率'!BS9)</f>
        <v>（財）とやま・ふくおか家族旅行村公社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後期高齢者医療事業会計</v>
      </c>
      <c r="X37" s="565"/>
      <c r="Y37" s="565"/>
      <c r="Z37" s="565"/>
      <c r="AA37" s="565"/>
      <c r="AB37" s="565"/>
      <c r="AC37" s="565"/>
      <c r="AD37" s="565"/>
      <c r="AE37" s="565"/>
      <c r="AF37" s="565"/>
      <c r="AG37" s="565"/>
      <c r="AH37" s="565"/>
      <c r="AI37" s="565"/>
      <c r="AJ37" s="565"/>
      <c r="AK37" s="565"/>
      <c r="AL37" s="165"/>
      <c r="AM37" s="564">
        <f t="shared" si="0"/>
        <v>10</v>
      </c>
      <c r="AN37" s="564"/>
      <c r="AO37" s="565" t="str">
        <f>IF('各会計、関係団体の財政状況及び健全化判断比率'!B35="","",'各会計、関係団体の財政状況及び健全化判断比率'!B35)</f>
        <v>工業用水道事業会計</v>
      </c>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17</v>
      </c>
      <c r="BX37" s="564"/>
      <c r="BY37" s="565" t="str">
        <f>IF('各会計、関係団体の財政状況及び健全化判断比率'!B71="","",'各会計、関係団体の財政状況及び健全化判断比率'!B71)</f>
        <v>小矢部川中流水害予防組合</v>
      </c>
      <c r="BZ37" s="565"/>
      <c r="CA37" s="565"/>
      <c r="CB37" s="565"/>
      <c r="CC37" s="565"/>
      <c r="CD37" s="565"/>
      <c r="CE37" s="565"/>
      <c r="CF37" s="565"/>
      <c r="CG37" s="565"/>
      <c r="CH37" s="565"/>
      <c r="CI37" s="565"/>
      <c r="CJ37" s="565"/>
      <c r="CK37" s="565"/>
      <c r="CL37" s="565"/>
      <c r="CM37" s="565"/>
      <c r="CN37" s="165"/>
      <c r="CO37" s="564">
        <f t="shared" si="3"/>
        <v>26</v>
      </c>
      <c r="CP37" s="564"/>
      <c r="CQ37" s="565" t="str">
        <f>IF('各会計、関係団体の財政状況及び健全化判断比率'!BS10="","",'各会計、関係団体の財政状況及び健全化判断比率'!BS10)</f>
        <v>（財）高岡市勤労者福祉サービスセンター</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18</v>
      </c>
      <c r="BX38" s="564"/>
      <c r="BY38" s="565" t="str">
        <f>IF('各会計、関係団体の財政状況及び健全化判断比率'!B72="","",'各会計、関係団体の財政状況及び健全化判断比率'!B72)</f>
        <v>富山県市町村総合事務組合</v>
      </c>
      <c r="BZ38" s="565"/>
      <c r="CA38" s="565"/>
      <c r="CB38" s="565"/>
      <c r="CC38" s="565"/>
      <c r="CD38" s="565"/>
      <c r="CE38" s="565"/>
      <c r="CF38" s="565"/>
      <c r="CG38" s="565"/>
      <c r="CH38" s="565"/>
      <c r="CI38" s="565"/>
      <c r="CJ38" s="565"/>
      <c r="CK38" s="565"/>
      <c r="CL38" s="565"/>
      <c r="CM38" s="565"/>
      <c r="CN38" s="165"/>
      <c r="CO38" s="564">
        <f t="shared" si="3"/>
        <v>27</v>
      </c>
      <c r="CP38" s="564"/>
      <c r="CQ38" s="565" t="str">
        <f>IF('各会計、関係団体の財政状況及び健全化判断比率'!BS11="","",'各会計、関係団体の財政状況及び健全化判断比率'!BS11)</f>
        <v>（社）高岡市自然休養村公社</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19</v>
      </c>
      <c r="BX39" s="564"/>
      <c r="BY39" s="565" t="str">
        <f>IF('各会計、関係団体の財政状況及び健全化判断比率'!B73="","",'各会計、関係団体の財政状況及び健全化判断比率'!B73)</f>
        <v>高岡地区広域圏事務組合</v>
      </c>
      <c r="BZ39" s="565"/>
      <c r="CA39" s="565"/>
      <c r="CB39" s="565"/>
      <c r="CC39" s="565"/>
      <c r="CD39" s="565"/>
      <c r="CE39" s="565"/>
      <c r="CF39" s="565"/>
      <c r="CG39" s="565"/>
      <c r="CH39" s="565"/>
      <c r="CI39" s="565"/>
      <c r="CJ39" s="565"/>
      <c r="CK39" s="565"/>
      <c r="CL39" s="565"/>
      <c r="CM39" s="565"/>
      <c r="CN39" s="165"/>
      <c r="CO39" s="564">
        <f t="shared" si="3"/>
        <v>28</v>
      </c>
      <c r="CP39" s="564"/>
      <c r="CQ39" s="565" t="str">
        <f>IF('各会計、関係団体の財政状況及び健全化判断比率'!BS12="","",'各会計、関係団体の財政状況及び健全化判断比率'!BS12)</f>
        <v>（株）ウェルカム福岡</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20</v>
      </c>
      <c r="BX40" s="564"/>
      <c r="BY40" s="565" t="str">
        <f>IF('各会計、関係団体の財政状況及び健全化判断比率'!B74="","",'各会計、関係団体の財政状況及び健全化判断比率'!B74)</f>
        <v>富山県市町村会館管理組合</v>
      </c>
      <c r="BZ40" s="565"/>
      <c r="CA40" s="565"/>
      <c r="CB40" s="565"/>
      <c r="CC40" s="565"/>
      <c r="CD40" s="565"/>
      <c r="CE40" s="565"/>
      <c r="CF40" s="565"/>
      <c r="CG40" s="565"/>
      <c r="CH40" s="565"/>
      <c r="CI40" s="565"/>
      <c r="CJ40" s="565"/>
      <c r="CK40" s="565"/>
      <c r="CL40" s="565"/>
      <c r="CM40" s="565"/>
      <c r="CN40" s="165"/>
      <c r="CO40" s="564">
        <f t="shared" si="3"/>
        <v>29</v>
      </c>
      <c r="CP40" s="564"/>
      <c r="CQ40" s="565" t="str">
        <f>IF('各会計、関係団体の財政状況及び健全化判断比率'!BS13="","",'各会計、関係団体の財政状況及び健全化判断比率'!BS13)</f>
        <v>（財）高岡市体育協会</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21</v>
      </c>
      <c r="BX41" s="564"/>
      <c r="BY41" s="565" t="str">
        <f>IF('各会計、関係団体の財政状況及び健全化判断比率'!B75="","",'各会計、関係団体の財政状況及び健全化判断比率'!B75)</f>
        <v>富山県後期高齢者医療広域連合
（一般会計）</v>
      </c>
      <c r="BZ41" s="565"/>
      <c r="CA41" s="565"/>
      <c r="CB41" s="565"/>
      <c r="CC41" s="565"/>
      <c r="CD41" s="565"/>
      <c r="CE41" s="565"/>
      <c r="CF41" s="565"/>
      <c r="CG41" s="565"/>
      <c r="CH41" s="565"/>
      <c r="CI41" s="565"/>
      <c r="CJ41" s="565"/>
      <c r="CK41" s="565"/>
      <c r="CL41" s="565"/>
      <c r="CM41" s="565"/>
      <c r="CN41" s="165"/>
      <c r="CO41" s="564">
        <f t="shared" si="3"/>
        <v>30</v>
      </c>
      <c r="CP41" s="564"/>
      <c r="CQ41" s="565" t="str">
        <f>IF('各会計、関係団体の財政状況及び健全化判断比率'!BS14="","",'各会計、関係団体の財政状況及び健全化判断比率'!BS14)</f>
        <v>万葉線（株）</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22</v>
      </c>
      <c r="BX42" s="564"/>
      <c r="BY42" s="565" t="str">
        <f>IF('各会計、関係団体の財政状況及び健全化判断比率'!B76="","",'各会計、関係団体の財政状況及び健全化判断比率'!B76)</f>
        <v>富山県後期高齢者医療広域連合
（後期高齢者医療事業会計）</v>
      </c>
      <c r="BZ42" s="565"/>
      <c r="CA42" s="565"/>
      <c r="CB42" s="565"/>
      <c r="CC42" s="565"/>
      <c r="CD42" s="565"/>
      <c r="CE42" s="565"/>
      <c r="CF42" s="565"/>
      <c r="CG42" s="565"/>
      <c r="CH42" s="565"/>
      <c r="CI42" s="565"/>
      <c r="CJ42" s="565"/>
      <c r="CK42" s="565"/>
      <c r="CL42" s="565"/>
      <c r="CM42" s="565"/>
      <c r="CN42" s="165"/>
      <c r="CO42" s="564">
        <f t="shared" si="3"/>
        <v>31</v>
      </c>
      <c r="CP42" s="564"/>
      <c r="CQ42" s="565" t="str">
        <f>IF('各会計、関係団体の財政状況及び健全化判断比率'!BS15="","",'各会計、関係団体の財政状況及び健全化判断比率'!BS15)</f>
        <v>（財）高岡地域地場産業センター</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f t="shared" si="3"/>
        <v>32</v>
      </c>
      <c r="CP43" s="564"/>
      <c r="CQ43" s="565" t="str">
        <f>IF('各会計、関係団体の財政状況及び健全化判断比率'!BS16="","",'各会計、関係団体の財政状況及び健全化判断比率'!BS16)</f>
        <v>（株）えんじゅビル</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25281733</v>
      </c>
      <c r="S5" s="581"/>
      <c r="T5" s="581"/>
      <c r="U5" s="581"/>
      <c r="V5" s="581"/>
      <c r="W5" s="581"/>
      <c r="X5" s="581"/>
      <c r="Y5" s="582"/>
      <c r="Z5" s="583">
        <v>30.3</v>
      </c>
      <c r="AA5" s="583"/>
      <c r="AB5" s="583"/>
      <c r="AC5" s="583"/>
      <c r="AD5" s="584">
        <v>25281733</v>
      </c>
      <c r="AE5" s="584"/>
      <c r="AF5" s="584"/>
      <c r="AG5" s="584"/>
      <c r="AH5" s="584"/>
      <c r="AI5" s="584"/>
      <c r="AJ5" s="584"/>
      <c r="AK5" s="584"/>
      <c r="AL5" s="585">
        <v>70.099999999999994</v>
      </c>
      <c r="AM5" s="586"/>
      <c r="AN5" s="586"/>
      <c r="AO5" s="587"/>
      <c r="AP5" s="577" t="s">
        <v>207</v>
      </c>
      <c r="AQ5" s="578"/>
      <c r="AR5" s="578"/>
      <c r="AS5" s="578"/>
      <c r="AT5" s="578"/>
      <c r="AU5" s="578"/>
      <c r="AV5" s="578"/>
      <c r="AW5" s="578"/>
      <c r="AX5" s="578"/>
      <c r="AY5" s="578"/>
      <c r="AZ5" s="578"/>
      <c r="BA5" s="578"/>
      <c r="BB5" s="578"/>
      <c r="BC5" s="578"/>
      <c r="BD5" s="578"/>
      <c r="BE5" s="578"/>
      <c r="BF5" s="579"/>
      <c r="BG5" s="591">
        <v>25273758</v>
      </c>
      <c r="BH5" s="592"/>
      <c r="BI5" s="592"/>
      <c r="BJ5" s="592"/>
      <c r="BK5" s="592"/>
      <c r="BL5" s="592"/>
      <c r="BM5" s="592"/>
      <c r="BN5" s="593"/>
      <c r="BO5" s="594">
        <v>100</v>
      </c>
      <c r="BP5" s="594"/>
      <c r="BQ5" s="594"/>
      <c r="BR5" s="594"/>
      <c r="BS5" s="595">
        <v>1849530</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607439</v>
      </c>
      <c r="S6" s="592"/>
      <c r="T6" s="592"/>
      <c r="U6" s="592"/>
      <c r="V6" s="592"/>
      <c r="W6" s="592"/>
      <c r="X6" s="592"/>
      <c r="Y6" s="593"/>
      <c r="Z6" s="594">
        <v>0.7</v>
      </c>
      <c r="AA6" s="594"/>
      <c r="AB6" s="594"/>
      <c r="AC6" s="594"/>
      <c r="AD6" s="595">
        <v>607439</v>
      </c>
      <c r="AE6" s="595"/>
      <c r="AF6" s="595"/>
      <c r="AG6" s="595"/>
      <c r="AH6" s="595"/>
      <c r="AI6" s="595"/>
      <c r="AJ6" s="595"/>
      <c r="AK6" s="595"/>
      <c r="AL6" s="596">
        <v>1.7</v>
      </c>
      <c r="AM6" s="597"/>
      <c r="AN6" s="597"/>
      <c r="AO6" s="598"/>
      <c r="AP6" s="588" t="s">
        <v>212</v>
      </c>
      <c r="AQ6" s="589"/>
      <c r="AR6" s="589"/>
      <c r="AS6" s="589"/>
      <c r="AT6" s="589"/>
      <c r="AU6" s="589"/>
      <c r="AV6" s="589"/>
      <c r="AW6" s="589"/>
      <c r="AX6" s="589"/>
      <c r="AY6" s="589"/>
      <c r="AZ6" s="589"/>
      <c r="BA6" s="589"/>
      <c r="BB6" s="589"/>
      <c r="BC6" s="589"/>
      <c r="BD6" s="589"/>
      <c r="BE6" s="589"/>
      <c r="BF6" s="590"/>
      <c r="BG6" s="591">
        <v>25273758</v>
      </c>
      <c r="BH6" s="592"/>
      <c r="BI6" s="592"/>
      <c r="BJ6" s="592"/>
      <c r="BK6" s="592"/>
      <c r="BL6" s="592"/>
      <c r="BM6" s="592"/>
      <c r="BN6" s="593"/>
      <c r="BO6" s="594">
        <v>100</v>
      </c>
      <c r="BP6" s="594"/>
      <c r="BQ6" s="594"/>
      <c r="BR6" s="594"/>
      <c r="BS6" s="595">
        <v>1849530</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504069</v>
      </c>
      <c r="CS6" s="592"/>
      <c r="CT6" s="592"/>
      <c r="CU6" s="592"/>
      <c r="CV6" s="592"/>
      <c r="CW6" s="592"/>
      <c r="CX6" s="592"/>
      <c r="CY6" s="593"/>
      <c r="CZ6" s="594">
        <v>0.6</v>
      </c>
      <c r="DA6" s="594"/>
      <c r="DB6" s="594"/>
      <c r="DC6" s="594"/>
      <c r="DD6" s="600" t="s">
        <v>214</v>
      </c>
      <c r="DE6" s="592"/>
      <c r="DF6" s="592"/>
      <c r="DG6" s="592"/>
      <c r="DH6" s="592"/>
      <c r="DI6" s="592"/>
      <c r="DJ6" s="592"/>
      <c r="DK6" s="592"/>
      <c r="DL6" s="592"/>
      <c r="DM6" s="592"/>
      <c r="DN6" s="592"/>
      <c r="DO6" s="592"/>
      <c r="DP6" s="593"/>
      <c r="DQ6" s="600">
        <v>504069</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66454</v>
      </c>
      <c r="S7" s="592"/>
      <c r="T7" s="592"/>
      <c r="U7" s="592"/>
      <c r="V7" s="592"/>
      <c r="W7" s="592"/>
      <c r="X7" s="592"/>
      <c r="Y7" s="593"/>
      <c r="Z7" s="594">
        <v>0.1</v>
      </c>
      <c r="AA7" s="594"/>
      <c r="AB7" s="594"/>
      <c r="AC7" s="594"/>
      <c r="AD7" s="595">
        <v>66454</v>
      </c>
      <c r="AE7" s="595"/>
      <c r="AF7" s="595"/>
      <c r="AG7" s="595"/>
      <c r="AH7" s="595"/>
      <c r="AI7" s="595"/>
      <c r="AJ7" s="595"/>
      <c r="AK7" s="595"/>
      <c r="AL7" s="596">
        <v>0.2</v>
      </c>
      <c r="AM7" s="597"/>
      <c r="AN7" s="597"/>
      <c r="AO7" s="598"/>
      <c r="AP7" s="588" t="s">
        <v>216</v>
      </c>
      <c r="AQ7" s="589"/>
      <c r="AR7" s="589"/>
      <c r="AS7" s="589"/>
      <c r="AT7" s="589"/>
      <c r="AU7" s="589"/>
      <c r="AV7" s="589"/>
      <c r="AW7" s="589"/>
      <c r="AX7" s="589"/>
      <c r="AY7" s="589"/>
      <c r="AZ7" s="589"/>
      <c r="BA7" s="589"/>
      <c r="BB7" s="589"/>
      <c r="BC7" s="589"/>
      <c r="BD7" s="589"/>
      <c r="BE7" s="589"/>
      <c r="BF7" s="590"/>
      <c r="BG7" s="591">
        <v>10442912</v>
      </c>
      <c r="BH7" s="592"/>
      <c r="BI7" s="592"/>
      <c r="BJ7" s="592"/>
      <c r="BK7" s="592"/>
      <c r="BL7" s="592"/>
      <c r="BM7" s="592"/>
      <c r="BN7" s="593"/>
      <c r="BO7" s="594">
        <v>41.3</v>
      </c>
      <c r="BP7" s="594"/>
      <c r="BQ7" s="594"/>
      <c r="BR7" s="594"/>
      <c r="BS7" s="595">
        <v>239223</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8199258</v>
      </c>
      <c r="CS7" s="592"/>
      <c r="CT7" s="592"/>
      <c r="CU7" s="592"/>
      <c r="CV7" s="592"/>
      <c r="CW7" s="592"/>
      <c r="CX7" s="592"/>
      <c r="CY7" s="593"/>
      <c r="CZ7" s="594">
        <v>10</v>
      </c>
      <c r="DA7" s="594"/>
      <c r="DB7" s="594"/>
      <c r="DC7" s="594"/>
      <c r="DD7" s="600">
        <v>1133238</v>
      </c>
      <c r="DE7" s="592"/>
      <c r="DF7" s="592"/>
      <c r="DG7" s="592"/>
      <c r="DH7" s="592"/>
      <c r="DI7" s="592"/>
      <c r="DJ7" s="592"/>
      <c r="DK7" s="592"/>
      <c r="DL7" s="592"/>
      <c r="DM7" s="592"/>
      <c r="DN7" s="592"/>
      <c r="DO7" s="592"/>
      <c r="DP7" s="593"/>
      <c r="DQ7" s="600">
        <v>6697974</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108893</v>
      </c>
      <c r="S8" s="592"/>
      <c r="T8" s="592"/>
      <c r="U8" s="592"/>
      <c r="V8" s="592"/>
      <c r="W8" s="592"/>
      <c r="X8" s="592"/>
      <c r="Y8" s="593"/>
      <c r="Z8" s="594">
        <v>0.1</v>
      </c>
      <c r="AA8" s="594"/>
      <c r="AB8" s="594"/>
      <c r="AC8" s="594"/>
      <c r="AD8" s="595">
        <v>108893</v>
      </c>
      <c r="AE8" s="595"/>
      <c r="AF8" s="595"/>
      <c r="AG8" s="595"/>
      <c r="AH8" s="595"/>
      <c r="AI8" s="595"/>
      <c r="AJ8" s="595"/>
      <c r="AK8" s="595"/>
      <c r="AL8" s="596">
        <v>0.3</v>
      </c>
      <c r="AM8" s="597"/>
      <c r="AN8" s="597"/>
      <c r="AO8" s="598"/>
      <c r="AP8" s="588" t="s">
        <v>219</v>
      </c>
      <c r="AQ8" s="589"/>
      <c r="AR8" s="589"/>
      <c r="AS8" s="589"/>
      <c r="AT8" s="589"/>
      <c r="AU8" s="589"/>
      <c r="AV8" s="589"/>
      <c r="AW8" s="589"/>
      <c r="AX8" s="589"/>
      <c r="AY8" s="589"/>
      <c r="AZ8" s="589"/>
      <c r="BA8" s="589"/>
      <c r="BB8" s="589"/>
      <c r="BC8" s="589"/>
      <c r="BD8" s="589"/>
      <c r="BE8" s="589"/>
      <c r="BF8" s="590"/>
      <c r="BG8" s="591">
        <v>266511</v>
      </c>
      <c r="BH8" s="592"/>
      <c r="BI8" s="592"/>
      <c r="BJ8" s="592"/>
      <c r="BK8" s="592"/>
      <c r="BL8" s="592"/>
      <c r="BM8" s="592"/>
      <c r="BN8" s="593"/>
      <c r="BO8" s="594">
        <v>1.1000000000000001</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20447876</v>
      </c>
      <c r="CS8" s="592"/>
      <c r="CT8" s="592"/>
      <c r="CU8" s="592"/>
      <c r="CV8" s="592"/>
      <c r="CW8" s="592"/>
      <c r="CX8" s="592"/>
      <c r="CY8" s="593"/>
      <c r="CZ8" s="594">
        <v>24.9</v>
      </c>
      <c r="DA8" s="594"/>
      <c r="DB8" s="594"/>
      <c r="DC8" s="594"/>
      <c r="DD8" s="600">
        <v>1057587</v>
      </c>
      <c r="DE8" s="592"/>
      <c r="DF8" s="592"/>
      <c r="DG8" s="592"/>
      <c r="DH8" s="592"/>
      <c r="DI8" s="592"/>
      <c r="DJ8" s="592"/>
      <c r="DK8" s="592"/>
      <c r="DL8" s="592"/>
      <c r="DM8" s="592"/>
      <c r="DN8" s="592"/>
      <c r="DO8" s="592"/>
      <c r="DP8" s="593"/>
      <c r="DQ8" s="600">
        <v>10377911</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147299</v>
      </c>
      <c r="S9" s="592"/>
      <c r="T9" s="592"/>
      <c r="U9" s="592"/>
      <c r="V9" s="592"/>
      <c r="W9" s="592"/>
      <c r="X9" s="592"/>
      <c r="Y9" s="593"/>
      <c r="Z9" s="594">
        <v>0.2</v>
      </c>
      <c r="AA9" s="594"/>
      <c r="AB9" s="594"/>
      <c r="AC9" s="594"/>
      <c r="AD9" s="595">
        <v>147299</v>
      </c>
      <c r="AE9" s="595"/>
      <c r="AF9" s="595"/>
      <c r="AG9" s="595"/>
      <c r="AH9" s="595"/>
      <c r="AI9" s="595"/>
      <c r="AJ9" s="595"/>
      <c r="AK9" s="595"/>
      <c r="AL9" s="596">
        <v>0.4</v>
      </c>
      <c r="AM9" s="597"/>
      <c r="AN9" s="597"/>
      <c r="AO9" s="598"/>
      <c r="AP9" s="588" t="s">
        <v>222</v>
      </c>
      <c r="AQ9" s="589"/>
      <c r="AR9" s="589"/>
      <c r="AS9" s="589"/>
      <c r="AT9" s="589"/>
      <c r="AU9" s="589"/>
      <c r="AV9" s="589"/>
      <c r="AW9" s="589"/>
      <c r="AX9" s="589"/>
      <c r="AY9" s="589"/>
      <c r="AZ9" s="589"/>
      <c r="BA9" s="589"/>
      <c r="BB9" s="589"/>
      <c r="BC9" s="589"/>
      <c r="BD9" s="589"/>
      <c r="BE9" s="589"/>
      <c r="BF9" s="590"/>
      <c r="BG9" s="591">
        <v>8163831</v>
      </c>
      <c r="BH9" s="592"/>
      <c r="BI9" s="592"/>
      <c r="BJ9" s="592"/>
      <c r="BK9" s="592"/>
      <c r="BL9" s="592"/>
      <c r="BM9" s="592"/>
      <c r="BN9" s="593"/>
      <c r="BO9" s="594">
        <v>32.299999999999997</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7507036</v>
      </c>
      <c r="CS9" s="592"/>
      <c r="CT9" s="592"/>
      <c r="CU9" s="592"/>
      <c r="CV9" s="592"/>
      <c r="CW9" s="592"/>
      <c r="CX9" s="592"/>
      <c r="CY9" s="593"/>
      <c r="CZ9" s="594">
        <v>9.1</v>
      </c>
      <c r="DA9" s="594"/>
      <c r="DB9" s="594"/>
      <c r="DC9" s="594"/>
      <c r="DD9" s="600">
        <v>628121</v>
      </c>
      <c r="DE9" s="592"/>
      <c r="DF9" s="592"/>
      <c r="DG9" s="592"/>
      <c r="DH9" s="592"/>
      <c r="DI9" s="592"/>
      <c r="DJ9" s="592"/>
      <c r="DK9" s="592"/>
      <c r="DL9" s="592"/>
      <c r="DM9" s="592"/>
      <c r="DN9" s="592"/>
      <c r="DO9" s="592"/>
      <c r="DP9" s="593"/>
      <c r="DQ9" s="600">
        <v>5848615</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1669810</v>
      </c>
      <c r="S10" s="592"/>
      <c r="T10" s="592"/>
      <c r="U10" s="592"/>
      <c r="V10" s="592"/>
      <c r="W10" s="592"/>
      <c r="X10" s="592"/>
      <c r="Y10" s="593"/>
      <c r="Z10" s="594">
        <v>2</v>
      </c>
      <c r="AA10" s="594"/>
      <c r="AB10" s="594"/>
      <c r="AC10" s="594"/>
      <c r="AD10" s="595">
        <v>1669810</v>
      </c>
      <c r="AE10" s="595"/>
      <c r="AF10" s="595"/>
      <c r="AG10" s="595"/>
      <c r="AH10" s="595"/>
      <c r="AI10" s="595"/>
      <c r="AJ10" s="595"/>
      <c r="AK10" s="595"/>
      <c r="AL10" s="596">
        <v>4.5999999999999996</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546253</v>
      </c>
      <c r="BH10" s="592"/>
      <c r="BI10" s="592"/>
      <c r="BJ10" s="592"/>
      <c r="BK10" s="592"/>
      <c r="BL10" s="592"/>
      <c r="BM10" s="592"/>
      <c r="BN10" s="593"/>
      <c r="BO10" s="594">
        <v>2.2000000000000002</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343286</v>
      </c>
      <c r="CS10" s="592"/>
      <c r="CT10" s="592"/>
      <c r="CU10" s="592"/>
      <c r="CV10" s="592"/>
      <c r="CW10" s="592"/>
      <c r="CX10" s="592"/>
      <c r="CY10" s="593"/>
      <c r="CZ10" s="594">
        <v>0.4</v>
      </c>
      <c r="DA10" s="594"/>
      <c r="DB10" s="594"/>
      <c r="DC10" s="594"/>
      <c r="DD10" s="600">
        <v>5218</v>
      </c>
      <c r="DE10" s="592"/>
      <c r="DF10" s="592"/>
      <c r="DG10" s="592"/>
      <c r="DH10" s="592"/>
      <c r="DI10" s="592"/>
      <c r="DJ10" s="592"/>
      <c r="DK10" s="592"/>
      <c r="DL10" s="592"/>
      <c r="DM10" s="592"/>
      <c r="DN10" s="592"/>
      <c r="DO10" s="592"/>
      <c r="DP10" s="593"/>
      <c r="DQ10" s="600">
        <v>56121</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17158</v>
      </c>
      <c r="S11" s="592"/>
      <c r="T11" s="592"/>
      <c r="U11" s="592"/>
      <c r="V11" s="592"/>
      <c r="W11" s="592"/>
      <c r="X11" s="592"/>
      <c r="Y11" s="593"/>
      <c r="Z11" s="594">
        <v>0</v>
      </c>
      <c r="AA11" s="594"/>
      <c r="AB11" s="594"/>
      <c r="AC11" s="594"/>
      <c r="AD11" s="595">
        <v>17158</v>
      </c>
      <c r="AE11" s="595"/>
      <c r="AF11" s="595"/>
      <c r="AG11" s="595"/>
      <c r="AH11" s="595"/>
      <c r="AI11" s="595"/>
      <c r="AJ11" s="595"/>
      <c r="AK11" s="595"/>
      <c r="AL11" s="596">
        <v>0</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1466317</v>
      </c>
      <c r="BH11" s="592"/>
      <c r="BI11" s="592"/>
      <c r="BJ11" s="592"/>
      <c r="BK11" s="592"/>
      <c r="BL11" s="592"/>
      <c r="BM11" s="592"/>
      <c r="BN11" s="593"/>
      <c r="BO11" s="594">
        <v>5.8</v>
      </c>
      <c r="BP11" s="594"/>
      <c r="BQ11" s="594"/>
      <c r="BR11" s="594"/>
      <c r="BS11" s="600">
        <v>239223</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1056705</v>
      </c>
      <c r="CS11" s="592"/>
      <c r="CT11" s="592"/>
      <c r="CU11" s="592"/>
      <c r="CV11" s="592"/>
      <c r="CW11" s="592"/>
      <c r="CX11" s="592"/>
      <c r="CY11" s="593"/>
      <c r="CZ11" s="594">
        <v>1.3</v>
      </c>
      <c r="DA11" s="594"/>
      <c r="DB11" s="594"/>
      <c r="DC11" s="594"/>
      <c r="DD11" s="600">
        <v>448298</v>
      </c>
      <c r="DE11" s="592"/>
      <c r="DF11" s="592"/>
      <c r="DG11" s="592"/>
      <c r="DH11" s="592"/>
      <c r="DI11" s="592"/>
      <c r="DJ11" s="592"/>
      <c r="DK11" s="592"/>
      <c r="DL11" s="592"/>
      <c r="DM11" s="592"/>
      <c r="DN11" s="592"/>
      <c r="DO11" s="592"/>
      <c r="DP11" s="593"/>
      <c r="DQ11" s="600">
        <v>618750</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13063884</v>
      </c>
      <c r="BH12" s="592"/>
      <c r="BI12" s="592"/>
      <c r="BJ12" s="592"/>
      <c r="BK12" s="592"/>
      <c r="BL12" s="592"/>
      <c r="BM12" s="592"/>
      <c r="BN12" s="593"/>
      <c r="BO12" s="594">
        <v>51.7</v>
      </c>
      <c r="BP12" s="594"/>
      <c r="BQ12" s="594"/>
      <c r="BR12" s="594"/>
      <c r="BS12" s="600">
        <v>1610307</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5460699</v>
      </c>
      <c r="CS12" s="592"/>
      <c r="CT12" s="592"/>
      <c r="CU12" s="592"/>
      <c r="CV12" s="592"/>
      <c r="CW12" s="592"/>
      <c r="CX12" s="592"/>
      <c r="CY12" s="593"/>
      <c r="CZ12" s="594">
        <v>6.6</v>
      </c>
      <c r="DA12" s="594"/>
      <c r="DB12" s="594"/>
      <c r="DC12" s="594"/>
      <c r="DD12" s="600">
        <v>1321163</v>
      </c>
      <c r="DE12" s="592"/>
      <c r="DF12" s="592"/>
      <c r="DG12" s="592"/>
      <c r="DH12" s="592"/>
      <c r="DI12" s="592"/>
      <c r="DJ12" s="592"/>
      <c r="DK12" s="592"/>
      <c r="DL12" s="592"/>
      <c r="DM12" s="592"/>
      <c r="DN12" s="592"/>
      <c r="DO12" s="592"/>
      <c r="DP12" s="593"/>
      <c r="DQ12" s="600">
        <v>1319678</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182227</v>
      </c>
      <c r="S13" s="592"/>
      <c r="T13" s="592"/>
      <c r="U13" s="592"/>
      <c r="V13" s="592"/>
      <c r="W13" s="592"/>
      <c r="X13" s="592"/>
      <c r="Y13" s="593"/>
      <c r="Z13" s="594">
        <v>0.2</v>
      </c>
      <c r="AA13" s="594"/>
      <c r="AB13" s="594"/>
      <c r="AC13" s="594"/>
      <c r="AD13" s="595">
        <v>182227</v>
      </c>
      <c r="AE13" s="595"/>
      <c r="AF13" s="595"/>
      <c r="AG13" s="595"/>
      <c r="AH13" s="595"/>
      <c r="AI13" s="595"/>
      <c r="AJ13" s="595"/>
      <c r="AK13" s="595"/>
      <c r="AL13" s="596">
        <v>0.5</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13052221</v>
      </c>
      <c r="BH13" s="592"/>
      <c r="BI13" s="592"/>
      <c r="BJ13" s="592"/>
      <c r="BK13" s="592"/>
      <c r="BL13" s="592"/>
      <c r="BM13" s="592"/>
      <c r="BN13" s="593"/>
      <c r="BO13" s="594">
        <v>51.6</v>
      </c>
      <c r="BP13" s="594"/>
      <c r="BQ13" s="594"/>
      <c r="BR13" s="594"/>
      <c r="BS13" s="600">
        <v>1610307</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16831742</v>
      </c>
      <c r="CS13" s="592"/>
      <c r="CT13" s="592"/>
      <c r="CU13" s="592"/>
      <c r="CV13" s="592"/>
      <c r="CW13" s="592"/>
      <c r="CX13" s="592"/>
      <c r="CY13" s="593"/>
      <c r="CZ13" s="594">
        <v>20.5</v>
      </c>
      <c r="DA13" s="594"/>
      <c r="DB13" s="594"/>
      <c r="DC13" s="594"/>
      <c r="DD13" s="600">
        <v>12571118</v>
      </c>
      <c r="DE13" s="592"/>
      <c r="DF13" s="592"/>
      <c r="DG13" s="592"/>
      <c r="DH13" s="592"/>
      <c r="DI13" s="592"/>
      <c r="DJ13" s="592"/>
      <c r="DK13" s="592"/>
      <c r="DL13" s="592"/>
      <c r="DM13" s="592"/>
      <c r="DN13" s="592"/>
      <c r="DO13" s="592"/>
      <c r="DP13" s="593"/>
      <c r="DQ13" s="600">
        <v>4388408</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356930</v>
      </c>
      <c r="BH14" s="592"/>
      <c r="BI14" s="592"/>
      <c r="BJ14" s="592"/>
      <c r="BK14" s="592"/>
      <c r="BL14" s="592"/>
      <c r="BM14" s="592"/>
      <c r="BN14" s="593"/>
      <c r="BO14" s="594">
        <v>1.4</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2924816</v>
      </c>
      <c r="CS14" s="592"/>
      <c r="CT14" s="592"/>
      <c r="CU14" s="592"/>
      <c r="CV14" s="592"/>
      <c r="CW14" s="592"/>
      <c r="CX14" s="592"/>
      <c r="CY14" s="593"/>
      <c r="CZ14" s="594">
        <v>3.6</v>
      </c>
      <c r="DA14" s="594"/>
      <c r="DB14" s="594"/>
      <c r="DC14" s="594"/>
      <c r="DD14" s="600">
        <v>771340</v>
      </c>
      <c r="DE14" s="592"/>
      <c r="DF14" s="592"/>
      <c r="DG14" s="592"/>
      <c r="DH14" s="592"/>
      <c r="DI14" s="592"/>
      <c r="DJ14" s="592"/>
      <c r="DK14" s="592"/>
      <c r="DL14" s="592"/>
      <c r="DM14" s="592"/>
      <c r="DN14" s="592"/>
      <c r="DO14" s="592"/>
      <c r="DP14" s="593"/>
      <c r="DQ14" s="600">
        <v>2224274</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80691</v>
      </c>
      <c r="S15" s="592"/>
      <c r="T15" s="592"/>
      <c r="U15" s="592"/>
      <c r="V15" s="592"/>
      <c r="W15" s="592"/>
      <c r="X15" s="592"/>
      <c r="Y15" s="593"/>
      <c r="Z15" s="594">
        <v>0.1</v>
      </c>
      <c r="AA15" s="594"/>
      <c r="AB15" s="594"/>
      <c r="AC15" s="594"/>
      <c r="AD15" s="595">
        <v>80691</v>
      </c>
      <c r="AE15" s="595"/>
      <c r="AF15" s="595"/>
      <c r="AG15" s="595"/>
      <c r="AH15" s="595"/>
      <c r="AI15" s="595"/>
      <c r="AJ15" s="595"/>
      <c r="AK15" s="595"/>
      <c r="AL15" s="596">
        <v>0.2</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1409780</v>
      </c>
      <c r="BH15" s="592"/>
      <c r="BI15" s="592"/>
      <c r="BJ15" s="592"/>
      <c r="BK15" s="592"/>
      <c r="BL15" s="592"/>
      <c r="BM15" s="592"/>
      <c r="BN15" s="593"/>
      <c r="BO15" s="594">
        <v>5.6</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9669572</v>
      </c>
      <c r="CS15" s="592"/>
      <c r="CT15" s="592"/>
      <c r="CU15" s="592"/>
      <c r="CV15" s="592"/>
      <c r="CW15" s="592"/>
      <c r="CX15" s="592"/>
      <c r="CY15" s="593"/>
      <c r="CZ15" s="594">
        <v>11.8</v>
      </c>
      <c r="DA15" s="594"/>
      <c r="DB15" s="594"/>
      <c r="DC15" s="594"/>
      <c r="DD15" s="600">
        <v>5036462</v>
      </c>
      <c r="DE15" s="592"/>
      <c r="DF15" s="592"/>
      <c r="DG15" s="592"/>
      <c r="DH15" s="592"/>
      <c r="DI15" s="592"/>
      <c r="DJ15" s="592"/>
      <c r="DK15" s="592"/>
      <c r="DL15" s="592"/>
      <c r="DM15" s="592"/>
      <c r="DN15" s="592"/>
      <c r="DO15" s="592"/>
      <c r="DP15" s="593"/>
      <c r="DQ15" s="600">
        <v>5563172</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10823014</v>
      </c>
      <c r="S16" s="592"/>
      <c r="T16" s="592"/>
      <c r="U16" s="592"/>
      <c r="V16" s="592"/>
      <c r="W16" s="592"/>
      <c r="X16" s="592"/>
      <c r="Y16" s="593"/>
      <c r="Z16" s="594">
        <v>13</v>
      </c>
      <c r="AA16" s="594"/>
      <c r="AB16" s="594"/>
      <c r="AC16" s="594"/>
      <c r="AD16" s="595">
        <v>7721724</v>
      </c>
      <c r="AE16" s="595"/>
      <c r="AF16" s="595"/>
      <c r="AG16" s="595"/>
      <c r="AH16" s="595"/>
      <c r="AI16" s="595"/>
      <c r="AJ16" s="595"/>
      <c r="AK16" s="595"/>
      <c r="AL16" s="596">
        <v>21.4</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v>252</v>
      </c>
      <c r="BH16" s="592"/>
      <c r="BI16" s="592"/>
      <c r="BJ16" s="592"/>
      <c r="BK16" s="592"/>
      <c r="BL16" s="592"/>
      <c r="BM16" s="592"/>
      <c r="BN16" s="593"/>
      <c r="BO16" s="594">
        <v>0</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242040</v>
      </c>
      <c r="CS16" s="592"/>
      <c r="CT16" s="592"/>
      <c r="CU16" s="592"/>
      <c r="CV16" s="592"/>
      <c r="CW16" s="592"/>
      <c r="CX16" s="592"/>
      <c r="CY16" s="593"/>
      <c r="CZ16" s="594">
        <v>0.3</v>
      </c>
      <c r="DA16" s="594"/>
      <c r="DB16" s="594"/>
      <c r="DC16" s="594"/>
      <c r="DD16" s="600" t="s">
        <v>111</v>
      </c>
      <c r="DE16" s="592"/>
      <c r="DF16" s="592"/>
      <c r="DG16" s="592"/>
      <c r="DH16" s="592"/>
      <c r="DI16" s="592"/>
      <c r="DJ16" s="592"/>
      <c r="DK16" s="592"/>
      <c r="DL16" s="592"/>
      <c r="DM16" s="592"/>
      <c r="DN16" s="592"/>
      <c r="DO16" s="592"/>
      <c r="DP16" s="593"/>
      <c r="DQ16" s="600">
        <v>40087</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7721724</v>
      </c>
      <c r="S17" s="592"/>
      <c r="T17" s="592"/>
      <c r="U17" s="592"/>
      <c r="V17" s="592"/>
      <c r="W17" s="592"/>
      <c r="X17" s="592"/>
      <c r="Y17" s="593"/>
      <c r="Z17" s="594">
        <v>9.3000000000000007</v>
      </c>
      <c r="AA17" s="594"/>
      <c r="AB17" s="594"/>
      <c r="AC17" s="594"/>
      <c r="AD17" s="595">
        <v>7721724</v>
      </c>
      <c r="AE17" s="595"/>
      <c r="AF17" s="595"/>
      <c r="AG17" s="595"/>
      <c r="AH17" s="595"/>
      <c r="AI17" s="595"/>
      <c r="AJ17" s="595"/>
      <c r="AK17" s="595"/>
      <c r="AL17" s="596">
        <v>21.4</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9025981</v>
      </c>
      <c r="CS17" s="592"/>
      <c r="CT17" s="592"/>
      <c r="CU17" s="592"/>
      <c r="CV17" s="592"/>
      <c r="CW17" s="592"/>
      <c r="CX17" s="592"/>
      <c r="CY17" s="593"/>
      <c r="CZ17" s="594">
        <v>11</v>
      </c>
      <c r="DA17" s="594"/>
      <c r="DB17" s="594"/>
      <c r="DC17" s="594"/>
      <c r="DD17" s="600" t="s">
        <v>111</v>
      </c>
      <c r="DE17" s="592"/>
      <c r="DF17" s="592"/>
      <c r="DG17" s="592"/>
      <c r="DH17" s="592"/>
      <c r="DI17" s="592"/>
      <c r="DJ17" s="592"/>
      <c r="DK17" s="592"/>
      <c r="DL17" s="592"/>
      <c r="DM17" s="592"/>
      <c r="DN17" s="592"/>
      <c r="DO17" s="592"/>
      <c r="DP17" s="593"/>
      <c r="DQ17" s="600">
        <v>8794452</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1571456</v>
      </c>
      <c r="S18" s="592"/>
      <c r="T18" s="592"/>
      <c r="U18" s="592"/>
      <c r="V18" s="592"/>
      <c r="W18" s="592"/>
      <c r="X18" s="592"/>
      <c r="Y18" s="593"/>
      <c r="Z18" s="594">
        <v>1.9</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1529834</v>
      </c>
      <c r="S19" s="592"/>
      <c r="T19" s="592"/>
      <c r="U19" s="592"/>
      <c r="V19" s="592"/>
      <c r="W19" s="592"/>
      <c r="X19" s="592"/>
      <c r="Y19" s="593"/>
      <c r="Z19" s="594">
        <v>1.8</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7975</v>
      </c>
      <c r="BH19" s="592"/>
      <c r="BI19" s="592"/>
      <c r="BJ19" s="592"/>
      <c r="BK19" s="592"/>
      <c r="BL19" s="592"/>
      <c r="BM19" s="592"/>
      <c r="BN19" s="593"/>
      <c r="BO19" s="594">
        <v>0</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38984718</v>
      </c>
      <c r="S20" s="592"/>
      <c r="T20" s="592"/>
      <c r="U20" s="592"/>
      <c r="V20" s="592"/>
      <c r="W20" s="592"/>
      <c r="X20" s="592"/>
      <c r="Y20" s="593"/>
      <c r="Z20" s="594">
        <v>46.8</v>
      </c>
      <c r="AA20" s="594"/>
      <c r="AB20" s="594"/>
      <c r="AC20" s="594"/>
      <c r="AD20" s="595">
        <v>35883428</v>
      </c>
      <c r="AE20" s="595"/>
      <c r="AF20" s="595"/>
      <c r="AG20" s="595"/>
      <c r="AH20" s="595"/>
      <c r="AI20" s="595"/>
      <c r="AJ20" s="595"/>
      <c r="AK20" s="595"/>
      <c r="AL20" s="596">
        <v>99.5</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7975</v>
      </c>
      <c r="BH20" s="592"/>
      <c r="BI20" s="592"/>
      <c r="BJ20" s="592"/>
      <c r="BK20" s="592"/>
      <c r="BL20" s="592"/>
      <c r="BM20" s="592"/>
      <c r="BN20" s="593"/>
      <c r="BO20" s="594">
        <v>0</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82213080</v>
      </c>
      <c r="CS20" s="592"/>
      <c r="CT20" s="592"/>
      <c r="CU20" s="592"/>
      <c r="CV20" s="592"/>
      <c r="CW20" s="592"/>
      <c r="CX20" s="592"/>
      <c r="CY20" s="593"/>
      <c r="CZ20" s="594">
        <v>100</v>
      </c>
      <c r="DA20" s="594"/>
      <c r="DB20" s="594"/>
      <c r="DC20" s="594"/>
      <c r="DD20" s="600">
        <v>22972545</v>
      </c>
      <c r="DE20" s="592"/>
      <c r="DF20" s="592"/>
      <c r="DG20" s="592"/>
      <c r="DH20" s="592"/>
      <c r="DI20" s="592"/>
      <c r="DJ20" s="592"/>
      <c r="DK20" s="592"/>
      <c r="DL20" s="592"/>
      <c r="DM20" s="592"/>
      <c r="DN20" s="592"/>
      <c r="DO20" s="592"/>
      <c r="DP20" s="593"/>
      <c r="DQ20" s="600">
        <v>46433511</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32587</v>
      </c>
      <c r="S21" s="592"/>
      <c r="T21" s="592"/>
      <c r="U21" s="592"/>
      <c r="V21" s="592"/>
      <c r="W21" s="592"/>
      <c r="X21" s="592"/>
      <c r="Y21" s="593"/>
      <c r="Z21" s="594">
        <v>0</v>
      </c>
      <c r="AA21" s="594"/>
      <c r="AB21" s="594"/>
      <c r="AC21" s="594"/>
      <c r="AD21" s="595">
        <v>32587</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7975</v>
      </c>
      <c r="BH21" s="592"/>
      <c r="BI21" s="592"/>
      <c r="BJ21" s="592"/>
      <c r="BK21" s="592"/>
      <c r="BL21" s="592"/>
      <c r="BM21" s="592"/>
      <c r="BN21" s="593"/>
      <c r="BO21" s="594">
        <v>0</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1387791</v>
      </c>
      <c r="S22" s="592"/>
      <c r="T22" s="592"/>
      <c r="U22" s="592"/>
      <c r="V22" s="592"/>
      <c r="W22" s="592"/>
      <c r="X22" s="592"/>
      <c r="Y22" s="593"/>
      <c r="Z22" s="594">
        <v>1.7</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1270174</v>
      </c>
      <c r="S23" s="592"/>
      <c r="T23" s="592"/>
      <c r="U23" s="592"/>
      <c r="V23" s="592"/>
      <c r="W23" s="592"/>
      <c r="X23" s="592"/>
      <c r="Y23" s="593"/>
      <c r="Z23" s="594">
        <v>1.5</v>
      </c>
      <c r="AA23" s="594"/>
      <c r="AB23" s="594"/>
      <c r="AC23" s="594"/>
      <c r="AD23" s="595">
        <v>108301</v>
      </c>
      <c r="AE23" s="595"/>
      <c r="AF23" s="595"/>
      <c r="AG23" s="595"/>
      <c r="AH23" s="595"/>
      <c r="AI23" s="595"/>
      <c r="AJ23" s="595"/>
      <c r="AK23" s="595"/>
      <c r="AL23" s="596">
        <v>0.3</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544400</v>
      </c>
      <c r="S24" s="592"/>
      <c r="T24" s="592"/>
      <c r="U24" s="592"/>
      <c r="V24" s="592"/>
      <c r="W24" s="592"/>
      <c r="X24" s="592"/>
      <c r="Y24" s="593"/>
      <c r="Z24" s="594">
        <v>0.7</v>
      </c>
      <c r="AA24" s="594"/>
      <c r="AB24" s="594"/>
      <c r="AC24" s="594"/>
      <c r="AD24" s="595">
        <v>423</v>
      </c>
      <c r="AE24" s="595"/>
      <c r="AF24" s="595"/>
      <c r="AG24" s="595"/>
      <c r="AH24" s="595"/>
      <c r="AI24" s="595"/>
      <c r="AJ24" s="595"/>
      <c r="AK24" s="595"/>
      <c r="AL24" s="596">
        <v>0</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30492561</v>
      </c>
      <c r="CS24" s="581"/>
      <c r="CT24" s="581"/>
      <c r="CU24" s="581"/>
      <c r="CV24" s="581"/>
      <c r="CW24" s="581"/>
      <c r="CX24" s="581"/>
      <c r="CY24" s="582"/>
      <c r="CZ24" s="618">
        <v>37.1</v>
      </c>
      <c r="DA24" s="619"/>
      <c r="DB24" s="619"/>
      <c r="DC24" s="620"/>
      <c r="DD24" s="617">
        <v>21805503</v>
      </c>
      <c r="DE24" s="581"/>
      <c r="DF24" s="581"/>
      <c r="DG24" s="581"/>
      <c r="DH24" s="581"/>
      <c r="DI24" s="581"/>
      <c r="DJ24" s="581"/>
      <c r="DK24" s="582"/>
      <c r="DL24" s="617">
        <v>21220476</v>
      </c>
      <c r="DM24" s="581"/>
      <c r="DN24" s="581"/>
      <c r="DO24" s="581"/>
      <c r="DP24" s="581"/>
      <c r="DQ24" s="581"/>
      <c r="DR24" s="581"/>
      <c r="DS24" s="581"/>
      <c r="DT24" s="581"/>
      <c r="DU24" s="581"/>
      <c r="DV24" s="582"/>
      <c r="DW24" s="585">
        <v>53.5</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16736532</v>
      </c>
      <c r="S25" s="592"/>
      <c r="T25" s="592"/>
      <c r="U25" s="592"/>
      <c r="V25" s="592"/>
      <c r="W25" s="592"/>
      <c r="X25" s="592"/>
      <c r="Y25" s="593"/>
      <c r="Z25" s="594">
        <v>20.100000000000001</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10263072</v>
      </c>
      <c r="CS25" s="623"/>
      <c r="CT25" s="623"/>
      <c r="CU25" s="623"/>
      <c r="CV25" s="623"/>
      <c r="CW25" s="623"/>
      <c r="CX25" s="623"/>
      <c r="CY25" s="624"/>
      <c r="CZ25" s="625">
        <v>12.5</v>
      </c>
      <c r="DA25" s="626"/>
      <c r="DB25" s="626"/>
      <c r="DC25" s="627"/>
      <c r="DD25" s="600">
        <v>9294846</v>
      </c>
      <c r="DE25" s="623"/>
      <c r="DF25" s="623"/>
      <c r="DG25" s="623"/>
      <c r="DH25" s="623"/>
      <c r="DI25" s="623"/>
      <c r="DJ25" s="623"/>
      <c r="DK25" s="624"/>
      <c r="DL25" s="600">
        <v>8716070</v>
      </c>
      <c r="DM25" s="623"/>
      <c r="DN25" s="623"/>
      <c r="DO25" s="623"/>
      <c r="DP25" s="623"/>
      <c r="DQ25" s="623"/>
      <c r="DR25" s="623"/>
      <c r="DS25" s="623"/>
      <c r="DT25" s="623"/>
      <c r="DU25" s="623"/>
      <c r="DV25" s="624"/>
      <c r="DW25" s="596">
        <v>22</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6599371</v>
      </c>
      <c r="CS26" s="592"/>
      <c r="CT26" s="592"/>
      <c r="CU26" s="592"/>
      <c r="CV26" s="592"/>
      <c r="CW26" s="592"/>
      <c r="CX26" s="592"/>
      <c r="CY26" s="593"/>
      <c r="CZ26" s="625">
        <v>8</v>
      </c>
      <c r="DA26" s="626"/>
      <c r="DB26" s="626"/>
      <c r="DC26" s="627"/>
      <c r="DD26" s="600">
        <v>5649009</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4580769</v>
      </c>
      <c r="S27" s="592"/>
      <c r="T27" s="592"/>
      <c r="U27" s="592"/>
      <c r="V27" s="592"/>
      <c r="W27" s="592"/>
      <c r="X27" s="592"/>
      <c r="Y27" s="593"/>
      <c r="Z27" s="594">
        <v>5.5</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25281733</v>
      </c>
      <c r="BH27" s="592"/>
      <c r="BI27" s="592"/>
      <c r="BJ27" s="592"/>
      <c r="BK27" s="592"/>
      <c r="BL27" s="592"/>
      <c r="BM27" s="592"/>
      <c r="BN27" s="593"/>
      <c r="BO27" s="594">
        <v>100</v>
      </c>
      <c r="BP27" s="594"/>
      <c r="BQ27" s="594"/>
      <c r="BR27" s="594"/>
      <c r="BS27" s="600">
        <v>1849530</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11203508</v>
      </c>
      <c r="CS27" s="623"/>
      <c r="CT27" s="623"/>
      <c r="CU27" s="623"/>
      <c r="CV27" s="623"/>
      <c r="CW27" s="623"/>
      <c r="CX27" s="623"/>
      <c r="CY27" s="624"/>
      <c r="CZ27" s="625">
        <v>13.6</v>
      </c>
      <c r="DA27" s="626"/>
      <c r="DB27" s="626"/>
      <c r="DC27" s="627"/>
      <c r="DD27" s="600">
        <v>3716205</v>
      </c>
      <c r="DE27" s="623"/>
      <c r="DF27" s="623"/>
      <c r="DG27" s="623"/>
      <c r="DH27" s="623"/>
      <c r="DI27" s="623"/>
      <c r="DJ27" s="623"/>
      <c r="DK27" s="624"/>
      <c r="DL27" s="600">
        <v>3709954</v>
      </c>
      <c r="DM27" s="623"/>
      <c r="DN27" s="623"/>
      <c r="DO27" s="623"/>
      <c r="DP27" s="623"/>
      <c r="DQ27" s="623"/>
      <c r="DR27" s="623"/>
      <c r="DS27" s="623"/>
      <c r="DT27" s="623"/>
      <c r="DU27" s="623"/>
      <c r="DV27" s="624"/>
      <c r="DW27" s="596">
        <v>9.3000000000000007</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141289</v>
      </c>
      <c r="S28" s="592"/>
      <c r="T28" s="592"/>
      <c r="U28" s="592"/>
      <c r="V28" s="592"/>
      <c r="W28" s="592"/>
      <c r="X28" s="592"/>
      <c r="Y28" s="593"/>
      <c r="Z28" s="594">
        <v>0.2</v>
      </c>
      <c r="AA28" s="594"/>
      <c r="AB28" s="594"/>
      <c r="AC28" s="594"/>
      <c r="AD28" s="595">
        <v>28575</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9025981</v>
      </c>
      <c r="CS28" s="592"/>
      <c r="CT28" s="592"/>
      <c r="CU28" s="592"/>
      <c r="CV28" s="592"/>
      <c r="CW28" s="592"/>
      <c r="CX28" s="592"/>
      <c r="CY28" s="593"/>
      <c r="CZ28" s="625">
        <v>11</v>
      </c>
      <c r="DA28" s="626"/>
      <c r="DB28" s="626"/>
      <c r="DC28" s="627"/>
      <c r="DD28" s="600">
        <v>8794452</v>
      </c>
      <c r="DE28" s="592"/>
      <c r="DF28" s="592"/>
      <c r="DG28" s="592"/>
      <c r="DH28" s="592"/>
      <c r="DI28" s="592"/>
      <c r="DJ28" s="592"/>
      <c r="DK28" s="593"/>
      <c r="DL28" s="600">
        <v>8794452</v>
      </c>
      <c r="DM28" s="592"/>
      <c r="DN28" s="592"/>
      <c r="DO28" s="592"/>
      <c r="DP28" s="592"/>
      <c r="DQ28" s="592"/>
      <c r="DR28" s="592"/>
      <c r="DS28" s="592"/>
      <c r="DT28" s="592"/>
      <c r="DU28" s="592"/>
      <c r="DV28" s="593"/>
      <c r="DW28" s="596">
        <v>22.2</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8177</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57</v>
      </c>
      <c r="CG29" s="606"/>
      <c r="CH29" s="606"/>
      <c r="CI29" s="606"/>
      <c r="CJ29" s="606"/>
      <c r="CK29" s="606"/>
      <c r="CL29" s="606"/>
      <c r="CM29" s="606"/>
      <c r="CN29" s="606"/>
      <c r="CO29" s="606"/>
      <c r="CP29" s="606"/>
      <c r="CQ29" s="607"/>
      <c r="CR29" s="591">
        <v>9016271</v>
      </c>
      <c r="CS29" s="623"/>
      <c r="CT29" s="623"/>
      <c r="CU29" s="623"/>
      <c r="CV29" s="623"/>
      <c r="CW29" s="623"/>
      <c r="CX29" s="623"/>
      <c r="CY29" s="624"/>
      <c r="CZ29" s="625">
        <v>11</v>
      </c>
      <c r="DA29" s="626"/>
      <c r="DB29" s="626"/>
      <c r="DC29" s="627"/>
      <c r="DD29" s="600">
        <v>8784742</v>
      </c>
      <c r="DE29" s="623"/>
      <c r="DF29" s="623"/>
      <c r="DG29" s="623"/>
      <c r="DH29" s="623"/>
      <c r="DI29" s="623"/>
      <c r="DJ29" s="623"/>
      <c r="DK29" s="624"/>
      <c r="DL29" s="600">
        <v>8784742</v>
      </c>
      <c r="DM29" s="623"/>
      <c r="DN29" s="623"/>
      <c r="DO29" s="623"/>
      <c r="DP29" s="623"/>
      <c r="DQ29" s="623"/>
      <c r="DR29" s="623"/>
      <c r="DS29" s="623"/>
      <c r="DT29" s="623"/>
      <c r="DU29" s="623"/>
      <c r="DV29" s="624"/>
      <c r="DW29" s="596">
        <v>22.1</v>
      </c>
      <c r="DX29" s="621"/>
      <c r="DY29" s="621"/>
      <c r="DZ29" s="621"/>
      <c r="EA29" s="621"/>
      <c r="EB29" s="621"/>
      <c r="EC29" s="622"/>
    </row>
    <row r="30" spans="2:133" ht="11.25" customHeight="1">
      <c r="B30" s="588" t="s">
        <v>287</v>
      </c>
      <c r="C30" s="589"/>
      <c r="D30" s="589"/>
      <c r="E30" s="589"/>
      <c r="F30" s="589"/>
      <c r="G30" s="589"/>
      <c r="H30" s="589"/>
      <c r="I30" s="589"/>
      <c r="J30" s="589"/>
      <c r="K30" s="589"/>
      <c r="L30" s="589"/>
      <c r="M30" s="589"/>
      <c r="N30" s="589"/>
      <c r="O30" s="589"/>
      <c r="P30" s="589"/>
      <c r="Q30" s="590"/>
      <c r="R30" s="591">
        <v>902437</v>
      </c>
      <c r="S30" s="592"/>
      <c r="T30" s="592"/>
      <c r="U30" s="592"/>
      <c r="V30" s="592"/>
      <c r="W30" s="592"/>
      <c r="X30" s="592"/>
      <c r="Y30" s="593"/>
      <c r="Z30" s="594">
        <v>1.1000000000000001</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98.6</v>
      </c>
      <c r="BH30" s="650"/>
      <c r="BI30" s="650"/>
      <c r="BJ30" s="650"/>
      <c r="BK30" s="650"/>
      <c r="BL30" s="650"/>
      <c r="BM30" s="586">
        <v>93.8</v>
      </c>
      <c r="BN30" s="650"/>
      <c r="BO30" s="650"/>
      <c r="BP30" s="650"/>
      <c r="BQ30" s="651"/>
      <c r="BR30" s="649">
        <v>98.3</v>
      </c>
      <c r="BS30" s="650"/>
      <c r="BT30" s="650"/>
      <c r="BU30" s="650"/>
      <c r="BV30" s="650"/>
      <c r="BW30" s="650"/>
      <c r="BX30" s="586">
        <v>93</v>
      </c>
      <c r="BY30" s="650"/>
      <c r="BZ30" s="650"/>
      <c r="CA30" s="650"/>
      <c r="CB30" s="651"/>
      <c r="CD30" s="654"/>
      <c r="CE30" s="655"/>
      <c r="CF30" s="605" t="s">
        <v>290</v>
      </c>
      <c r="CG30" s="606"/>
      <c r="CH30" s="606"/>
      <c r="CI30" s="606"/>
      <c r="CJ30" s="606"/>
      <c r="CK30" s="606"/>
      <c r="CL30" s="606"/>
      <c r="CM30" s="606"/>
      <c r="CN30" s="606"/>
      <c r="CO30" s="606"/>
      <c r="CP30" s="606"/>
      <c r="CQ30" s="607"/>
      <c r="CR30" s="591">
        <v>7753337</v>
      </c>
      <c r="CS30" s="592"/>
      <c r="CT30" s="592"/>
      <c r="CU30" s="592"/>
      <c r="CV30" s="592"/>
      <c r="CW30" s="592"/>
      <c r="CX30" s="592"/>
      <c r="CY30" s="593"/>
      <c r="CZ30" s="625">
        <v>9.4</v>
      </c>
      <c r="DA30" s="626"/>
      <c r="DB30" s="626"/>
      <c r="DC30" s="627"/>
      <c r="DD30" s="600">
        <v>7560662</v>
      </c>
      <c r="DE30" s="592"/>
      <c r="DF30" s="592"/>
      <c r="DG30" s="592"/>
      <c r="DH30" s="592"/>
      <c r="DI30" s="592"/>
      <c r="DJ30" s="592"/>
      <c r="DK30" s="593"/>
      <c r="DL30" s="600">
        <v>7560662</v>
      </c>
      <c r="DM30" s="592"/>
      <c r="DN30" s="592"/>
      <c r="DO30" s="592"/>
      <c r="DP30" s="592"/>
      <c r="DQ30" s="592"/>
      <c r="DR30" s="592"/>
      <c r="DS30" s="592"/>
      <c r="DT30" s="592"/>
      <c r="DU30" s="592"/>
      <c r="DV30" s="593"/>
      <c r="DW30" s="596">
        <v>19.100000000000001</v>
      </c>
      <c r="DX30" s="621"/>
      <c r="DY30" s="621"/>
      <c r="DZ30" s="621"/>
      <c r="EA30" s="621"/>
      <c r="EB30" s="621"/>
      <c r="EC30" s="622"/>
    </row>
    <row r="31" spans="2:133" ht="11.25" customHeight="1">
      <c r="B31" s="588" t="s">
        <v>291</v>
      </c>
      <c r="C31" s="589"/>
      <c r="D31" s="589"/>
      <c r="E31" s="589"/>
      <c r="F31" s="589"/>
      <c r="G31" s="589"/>
      <c r="H31" s="589"/>
      <c r="I31" s="589"/>
      <c r="J31" s="589"/>
      <c r="K31" s="589"/>
      <c r="L31" s="589"/>
      <c r="M31" s="589"/>
      <c r="N31" s="589"/>
      <c r="O31" s="589"/>
      <c r="P31" s="589"/>
      <c r="Q31" s="590"/>
      <c r="R31" s="591">
        <v>432242</v>
      </c>
      <c r="S31" s="592"/>
      <c r="T31" s="592"/>
      <c r="U31" s="592"/>
      <c r="V31" s="592"/>
      <c r="W31" s="592"/>
      <c r="X31" s="592"/>
      <c r="Y31" s="593"/>
      <c r="Z31" s="594">
        <v>0.5</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98.7</v>
      </c>
      <c r="BH31" s="623"/>
      <c r="BI31" s="623"/>
      <c r="BJ31" s="623"/>
      <c r="BK31" s="623"/>
      <c r="BL31" s="623"/>
      <c r="BM31" s="597">
        <v>93.4</v>
      </c>
      <c r="BN31" s="647"/>
      <c r="BO31" s="647"/>
      <c r="BP31" s="647"/>
      <c r="BQ31" s="648"/>
      <c r="BR31" s="646">
        <v>98.4</v>
      </c>
      <c r="BS31" s="623"/>
      <c r="BT31" s="623"/>
      <c r="BU31" s="623"/>
      <c r="BV31" s="623"/>
      <c r="BW31" s="623"/>
      <c r="BX31" s="597">
        <v>92.9</v>
      </c>
      <c r="BY31" s="647"/>
      <c r="BZ31" s="647"/>
      <c r="CA31" s="647"/>
      <c r="CB31" s="648"/>
      <c r="CD31" s="654"/>
      <c r="CE31" s="655"/>
      <c r="CF31" s="605" t="s">
        <v>294</v>
      </c>
      <c r="CG31" s="606"/>
      <c r="CH31" s="606"/>
      <c r="CI31" s="606"/>
      <c r="CJ31" s="606"/>
      <c r="CK31" s="606"/>
      <c r="CL31" s="606"/>
      <c r="CM31" s="606"/>
      <c r="CN31" s="606"/>
      <c r="CO31" s="606"/>
      <c r="CP31" s="606"/>
      <c r="CQ31" s="607"/>
      <c r="CR31" s="591">
        <v>1262934</v>
      </c>
      <c r="CS31" s="623"/>
      <c r="CT31" s="623"/>
      <c r="CU31" s="623"/>
      <c r="CV31" s="623"/>
      <c r="CW31" s="623"/>
      <c r="CX31" s="623"/>
      <c r="CY31" s="624"/>
      <c r="CZ31" s="625">
        <v>1.5</v>
      </c>
      <c r="DA31" s="626"/>
      <c r="DB31" s="626"/>
      <c r="DC31" s="627"/>
      <c r="DD31" s="600">
        <v>1224080</v>
      </c>
      <c r="DE31" s="623"/>
      <c r="DF31" s="623"/>
      <c r="DG31" s="623"/>
      <c r="DH31" s="623"/>
      <c r="DI31" s="623"/>
      <c r="DJ31" s="623"/>
      <c r="DK31" s="624"/>
      <c r="DL31" s="600">
        <v>1224080</v>
      </c>
      <c r="DM31" s="623"/>
      <c r="DN31" s="623"/>
      <c r="DO31" s="623"/>
      <c r="DP31" s="623"/>
      <c r="DQ31" s="623"/>
      <c r="DR31" s="623"/>
      <c r="DS31" s="623"/>
      <c r="DT31" s="623"/>
      <c r="DU31" s="623"/>
      <c r="DV31" s="624"/>
      <c r="DW31" s="596">
        <v>3.1</v>
      </c>
      <c r="DX31" s="621"/>
      <c r="DY31" s="621"/>
      <c r="DZ31" s="621"/>
      <c r="EA31" s="621"/>
      <c r="EB31" s="621"/>
      <c r="EC31" s="622"/>
    </row>
    <row r="32" spans="2:133" ht="11.25" customHeight="1">
      <c r="B32" s="588" t="s">
        <v>295</v>
      </c>
      <c r="C32" s="589"/>
      <c r="D32" s="589"/>
      <c r="E32" s="589"/>
      <c r="F32" s="589"/>
      <c r="G32" s="589"/>
      <c r="H32" s="589"/>
      <c r="I32" s="589"/>
      <c r="J32" s="589"/>
      <c r="K32" s="589"/>
      <c r="L32" s="589"/>
      <c r="M32" s="589"/>
      <c r="N32" s="589"/>
      <c r="O32" s="589"/>
      <c r="P32" s="589"/>
      <c r="Q32" s="590"/>
      <c r="R32" s="591">
        <v>4707945</v>
      </c>
      <c r="S32" s="592"/>
      <c r="T32" s="592"/>
      <c r="U32" s="592"/>
      <c r="V32" s="592"/>
      <c r="W32" s="592"/>
      <c r="X32" s="592"/>
      <c r="Y32" s="593"/>
      <c r="Z32" s="594">
        <v>5.6</v>
      </c>
      <c r="AA32" s="594"/>
      <c r="AB32" s="594"/>
      <c r="AC32" s="594"/>
      <c r="AD32" s="595">
        <v>5436</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98.3</v>
      </c>
      <c r="BH32" s="659"/>
      <c r="BI32" s="659"/>
      <c r="BJ32" s="659"/>
      <c r="BK32" s="659"/>
      <c r="BL32" s="659"/>
      <c r="BM32" s="660">
        <v>93.4</v>
      </c>
      <c r="BN32" s="659"/>
      <c r="BO32" s="659"/>
      <c r="BP32" s="659"/>
      <c r="BQ32" s="661"/>
      <c r="BR32" s="658">
        <v>98.1</v>
      </c>
      <c r="BS32" s="659"/>
      <c r="BT32" s="659"/>
      <c r="BU32" s="659"/>
      <c r="BV32" s="659"/>
      <c r="BW32" s="659"/>
      <c r="BX32" s="660">
        <v>92.5</v>
      </c>
      <c r="BY32" s="659"/>
      <c r="BZ32" s="659"/>
      <c r="CA32" s="659"/>
      <c r="CB32" s="661"/>
      <c r="CD32" s="656"/>
      <c r="CE32" s="657"/>
      <c r="CF32" s="605" t="s">
        <v>297</v>
      </c>
      <c r="CG32" s="606"/>
      <c r="CH32" s="606"/>
      <c r="CI32" s="606"/>
      <c r="CJ32" s="606"/>
      <c r="CK32" s="606"/>
      <c r="CL32" s="606"/>
      <c r="CM32" s="606"/>
      <c r="CN32" s="606"/>
      <c r="CO32" s="606"/>
      <c r="CP32" s="606"/>
      <c r="CQ32" s="607"/>
      <c r="CR32" s="591">
        <v>9710</v>
      </c>
      <c r="CS32" s="592"/>
      <c r="CT32" s="592"/>
      <c r="CU32" s="592"/>
      <c r="CV32" s="592"/>
      <c r="CW32" s="592"/>
      <c r="CX32" s="592"/>
      <c r="CY32" s="593"/>
      <c r="CZ32" s="625">
        <v>0</v>
      </c>
      <c r="DA32" s="626"/>
      <c r="DB32" s="626"/>
      <c r="DC32" s="627"/>
      <c r="DD32" s="600">
        <v>9710</v>
      </c>
      <c r="DE32" s="592"/>
      <c r="DF32" s="592"/>
      <c r="DG32" s="592"/>
      <c r="DH32" s="592"/>
      <c r="DI32" s="592"/>
      <c r="DJ32" s="592"/>
      <c r="DK32" s="593"/>
      <c r="DL32" s="600">
        <v>9710</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298</v>
      </c>
      <c r="C33" s="589"/>
      <c r="D33" s="589"/>
      <c r="E33" s="589"/>
      <c r="F33" s="589"/>
      <c r="G33" s="589"/>
      <c r="H33" s="589"/>
      <c r="I33" s="589"/>
      <c r="J33" s="589"/>
      <c r="K33" s="589"/>
      <c r="L33" s="589"/>
      <c r="M33" s="589"/>
      <c r="N33" s="589"/>
      <c r="O33" s="589"/>
      <c r="P33" s="589"/>
      <c r="Q33" s="590"/>
      <c r="R33" s="591">
        <v>13629600</v>
      </c>
      <c r="S33" s="592"/>
      <c r="T33" s="592"/>
      <c r="U33" s="592"/>
      <c r="V33" s="592"/>
      <c r="W33" s="592"/>
      <c r="X33" s="592"/>
      <c r="Y33" s="593"/>
      <c r="Z33" s="594">
        <v>16.399999999999999</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28505934</v>
      </c>
      <c r="CS33" s="623"/>
      <c r="CT33" s="623"/>
      <c r="CU33" s="623"/>
      <c r="CV33" s="623"/>
      <c r="CW33" s="623"/>
      <c r="CX33" s="623"/>
      <c r="CY33" s="624"/>
      <c r="CZ33" s="625">
        <v>34.700000000000003</v>
      </c>
      <c r="DA33" s="626"/>
      <c r="DB33" s="626"/>
      <c r="DC33" s="627"/>
      <c r="DD33" s="600">
        <v>21253658</v>
      </c>
      <c r="DE33" s="623"/>
      <c r="DF33" s="623"/>
      <c r="DG33" s="623"/>
      <c r="DH33" s="623"/>
      <c r="DI33" s="623"/>
      <c r="DJ33" s="623"/>
      <c r="DK33" s="624"/>
      <c r="DL33" s="600">
        <v>13436126</v>
      </c>
      <c r="DM33" s="623"/>
      <c r="DN33" s="623"/>
      <c r="DO33" s="623"/>
      <c r="DP33" s="623"/>
      <c r="DQ33" s="623"/>
      <c r="DR33" s="623"/>
      <c r="DS33" s="623"/>
      <c r="DT33" s="623"/>
      <c r="DU33" s="623"/>
      <c r="DV33" s="624"/>
      <c r="DW33" s="596">
        <v>33.9</v>
      </c>
      <c r="DX33" s="621"/>
      <c r="DY33" s="621"/>
      <c r="DZ33" s="621"/>
      <c r="EA33" s="621"/>
      <c r="EB33" s="621"/>
      <c r="EC33" s="622"/>
    </row>
    <row r="34" spans="2:133" ht="11.25" customHeight="1">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8445771</v>
      </c>
      <c r="CS34" s="592"/>
      <c r="CT34" s="592"/>
      <c r="CU34" s="592"/>
      <c r="CV34" s="592"/>
      <c r="CW34" s="592"/>
      <c r="CX34" s="592"/>
      <c r="CY34" s="593"/>
      <c r="CZ34" s="625">
        <v>10.3</v>
      </c>
      <c r="DA34" s="626"/>
      <c r="DB34" s="626"/>
      <c r="DC34" s="627"/>
      <c r="DD34" s="600">
        <v>6473944</v>
      </c>
      <c r="DE34" s="592"/>
      <c r="DF34" s="592"/>
      <c r="DG34" s="592"/>
      <c r="DH34" s="592"/>
      <c r="DI34" s="592"/>
      <c r="DJ34" s="592"/>
      <c r="DK34" s="593"/>
      <c r="DL34" s="600">
        <v>6134165</v>
      </c>
      <c r="DM34" s="592"/>
      <c r="DN34" s="592"/>
      <c r="DO34" s="592"/>
      <c r="DP34" s="592"/>
      <c r="DQ34" s="592"/>
      <c r="DR34" s="592"/>
      <c r="DS34" s="592"/>
      <c r="DT34" s="592"/>
      <c r="DU34" s="592"/>
      <c r="DV34" s="593"/>
      <c r="DW34" s="596">
        <v>15.5</v>
      </c>
      <c r="DX34" s="621"/>
      <c r="DY34" s="621"/>
      <c r="DZ34" s="621"/>
      <c r="EA34" s="621"/>
      <c r="EB34" s="621"/>
      <c r="EC34" s="622"/>
    </row>
    <row r="35" spans="2:133" ht="11.25" customHeight="1">
      <c r="B35" s="588" t="s">
        <v>304</v>
      </c>
      <c r="C35" s="589"/>
      <c r="D35" s="589"/>
      <c r="E35" s="589"/>
      <c r="F35" s="589"/>
      <c r="G35" s="589"/>
      <c r="H35" s="589"/>
      <c r="I35" s="589"/>
      <c r="J35" s="589"/>
      <c r="K35" s="589"/>
      <c r="L35" s="589"/>
      <c r="M35" s="589"/>
      <c r="N35" s="589"/>
      <c r="O35" s="589"/>
      <c r="P35" s="589"/>
      <c r="Q35" s="590"/>
      <c r="R35" s="591">
        <v>3625200</v>
      </c>
      <c r="S35" s="592"/>
      <c r="T35" s="592"/>
      <c r="U35" s="592"/>
      <c r="V35" s="592"/>
      <c r="W35" s="592"/>
      <c r="X35" s="592"/>
      <c r="Y35" s="593"/>
      <c r="Z35" s="594">
        <v>4.3</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8651594</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379529</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517851</v>
      </c>
      <c r="CS35" s="623"/>
      <c r="CT35" s="623"/>
      <c r="CU35" s="623"/>
      <c r="CV35" s="623"/>
      <c r="CW35" s="623"/>
      <c r="CX35" s="623"/>
      <c r="CY35" s="624"/>
      <c r="CZ35" s="625">
        <v>0.6</v>
      </c>
      <c r="DA35" s="626"/>
      <c r="DB35" s="626"/>
      <c r="DC35" s="627"/>
      <c r="DD35" s="600">
        <v>468522</v>
      </c>
      <c r="DE35" s="623"/>
      <c r="DF35" s="623"/>
      <c r="DG35" s="623"/>
      <c r="DH35" s="623"/>
      <c r="DI35" s="623"/>
      <c r="DJ35" s="623"/>
      <c r="DK35" s="624"/>
      <c r="DL35" s="600">
        <v>402089</v>
      </c>
      <c r="DM35" s="623"/>
      <c r="DN35" s="623"/>
      <c r="DO35" s="623"/>
      <c r="DP35" s="623"/>
      <c r="DQ35" s="623"/>
      <c r="DR35" s="623"/>
      <c r="DS35" s="623"/>
      <c r="DT35" s="623"/>
      <c r="DU35" s="623"/>
      <c r="DV35" s="624"/>
      <c r="DW35" s="596">
        <v>1</v>
      </c>
      <c r="DX35" s="621"/>
      <c r="DY35" s="621"/>
      <c r="DZ35" s="621"/>
      <c r="EA35" s="621"/>
      <c r="EB35" s="621"/>
      <c r="EC35" s="622"/>
    </row>
    <row r="36" spans="2:133" ht="11.25" customHeight="1">
      <c r="B36" s="634" t="s">
        <v>308</v>
      </c>
      <c r="C36" s="635"/>
      <c r="D36" s="635"/>
      <c r="E36" s="635"/>
      <c r="F36" s="635"/>
      <c r="G36" s="635"/>
      <c r="H36" s="635"/>
      <c r="I36" s="635"/>
      <c r="J36" s="635"/>
      <c r="K36" s="635"/>
      <c r="L36" s="635"/>
      <c r="M36" s="635"/>
      <c r="N36" s="635"/>
      <c r="O36" s="635"/>
      <c r="P36" s="635"/>
      <c r="Q36" s="636"/>
      <c r="R36" s="663">
        <v>83358661</v>
      </c>
      <c r="S36" s="664"/>
      <c r="T36" s="664"/>
      <c r="U36" s="664"/>
      <c r="V36" s="664"/>
      <c r="W36" s="664"/>
      <c r="X36" s="664"/>
      <c r="Y36" s="665"/>
      <c r="Z36" s="666">
        <v>100</v>
      </c>
      <c r="AA36" s="666"/>
      <c r="AB36" s="666"/>
      <c r="AC36" s="666"/>
      <c r="AD36" s="667">
        <v>36058750</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1678499</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88528</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5919678</v>
      </c>
      <c r="CS36" s="592"/>
      <c r="CT36" s="592"/>
      <c r="CU36" s="592"/>
      <c r="CV36" s="592"/>
      <c r="CW36" s="592"/>
      <c r="CX36" s="592"/>
      <c r="CY36" s="593"/>
      <c r="CZ36" s="625">
        <v>7.2</v>
      </c>
      <c r="DA36" s="626"/>
      <c r="DB36" s="626"/>
      <c r="DC36" s="627"/>
      <c r="DD36" s="600">
        <v>5217468</v>
      </c>
      <c r="DE36" s="592"/>
      <c r="DF36" s="592"/>
      <c r="DG36" s="592"/>
      <c r="DH36" s="592"/>
      <c r="DI36" s="592"/>
      <c r="DJ36" s="592"/>
      <c r="DK36" s="593"/>
      <c r="DL36" s="600">
        <v>1845425</v>
      </c>
      <c r="DM36" s="592"/>
      <c r="DN36" s="592"/>
      <c r="DO36" s="592"/>
      <c r="DP36" s="592"/>
      <c r="DQ36" s="592"/>
      <c r="DR36" s="592"/>
      <c r="DS36" s="592"/>
      <c r="DT36" s="592"/>
      <c r="DU36" s="592"/>
      <c r="DV36" s="593"/>
      <c r="DW36" s="596">
        <v>4.7</v>
      </c>
      <c r="DX36" s="621"/>
      <c r="DY36" s="621"/>
      <c r="DZ36" s="621"/>
      <c r="EA36" s="621"/>
      <c r="EB36" s="621"/>
      <c r="EC36" s="622"/>
    </row>
    <row r="37" spans="2:133" ht="11.25" customHeight="1">
      <c r="AQ37" s="670" t="s">
        <v>312</v>
      </c>
      <c r="AR37" s="671"/>
      <c r="AS37" s="671"/>
      <c r="AT37" s="671"/>
      <c r="AU37" s="671"/>
      <c r="AV37" s="671"/>
      <c r="AW37" s="671"/>
      <c r="AX37" s="671"/>
      <c r="AY37" s="672"/>
      <c r="AZ37" s="591">
        <v>1239676</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24979</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1751383</v>
      </c>
      <c r="CS37" s="623"/>
      <c r="CT37" s="623"/>
      <c r="CU37" s="623"/>
      <c r="CV37" s="623"/>
      <c r="CW37" s="623"/>
      <c r="CX37" s="623"/>
      <c r="CY37" s="624"/>
      <c r="CZ37" s="625">
        <v>2.1</v>
      </c>
      <c r="DA37" s="626"/>
      <c r="DB37" s="626"/>
      <c r="DC37" s="627"/>
      <c r="DD37" s="600">
        <v>1725073</v>
      </c>
      <c r="DE37" s="623"/>
      <c r="DF37" s="623"/>
      <c r="DG37" s="623"/>
      <c r="DH37" s="623"/>
      <c r="DI37" s="623"/>
      <c r="DJ37" s="623"/>
      <c r="DK37" s="624"/>
      <c r="DL37" s="600">
        <v>94443</v>
      </c>
      <c r="DM37" s="623"/>
      <c r="DN37" s="623"/>
      <c r="DO37" s="623"/>
      <c r="DP37" s="623"/>
      <c r="DQ37" s="623"/>
      <c r="DR37" s="623"/>
      <c r="DS37" s="623"/>
      <c r="DT37" s="623"/>
      <c r="DU37" s="623"/>
      <c r="DV37" s="624"/>
      <c r="DW37" s="596">
        <v>0.2</v>
      </c>
      <c r="DX37" s="621"/>
      <c r="DY37" s="621"/>
      <c r="DZ37" s="621"/>
      <c r="EA37" s="621"/>
      <c r="EB37" s="621"/>
      <c r="EC37" s="622"/>
    </row>
    <row r="38" spans="2:133" ht="11.25" customHeight="1">
      <c r="AQ38" s="670" t="s">
        <v>315</v>
      </c>
      <c r="AR38" s="671"/>
      <c r="AS38" s="671"/>
      <c r="AT38" s="671"/>
      <c r="AU38" s="671"/>
      <c r="AV38" s="671"/>
      <c r="AW38" s="671"/>
      <c r="AX38" s="671"/>
      <c r="AY38" s="672"/>
      <c r="AZ38" s="591">
        <v>235066</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41583</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7320284</v>
      </c>
      <c r="CS38" s="592"/>
      <c r="CT38" s="592"/>
      <c r="CU38" s="592"/>
      <c r="CV38" s="592"/>
      <c r="CW38" s="592"/>
      <c r="CX38" s="592"/>
      <c r="CY38" s="593"/>
      <c r="CZ38" s="625">
        <v>8.9</v>
      </c>
      <c r="DA38" s="626"/>
      <c r="DB38" s="626"/>
      <c r="DC38" s="627"/>
      <c r="DD38" s="600">
        <v>6642540</v>
      </c>
      <c r="DE38" s="592"/>
      <c r="DF38" s="592"/>
      <c r="DG38" s="592"/>
      <c r="DH38" s="592"/>
      <c r="DI38" s="592"/>
      <c r="DJ38" s="592"/>
      <c r="DK38" s="593"/>
      <c r="DL38" s="600">
        <v>5042224</v>
      </c>
      <c r="DM38" s="592"/>
      <c r="DN38" s="592"/>
      <c r="DO38" s="592"/>
      <c r="DP38" s="592"/>
      <c r="DQ38" s="592"/>
      <c r="DR38" s="592"/>
      <c r="DS38" s="592"/>
      <c r="DT38" s="592"/>
      <c r="DU38" s="592"/>
      <c r="DV38" s="593"/>
      <c r="DW38" s="596">
        <v>12.7</v>
      </c>
      <c r="DX38" s="621"/>
      <c r="DY38" s="621"/>
      <c r="DZ38" s="621"/>
      <c r="EA38" s="621"/>
      <c r="EB38" s="621"/>
      <c r="EC38" s="622"/>
    </row>
    <row r="39" spans="2:133" ht="11.25" customHeight="1">
      <c r="AQ39" s="670" t="s">
        <v>318</v>
      </c>
      <c r="AR39" s="671"/>
      <c r="AS39" s="671"/>
      <c r="AT39" s="671"/>
      <c r="AU39" s="671"/>
      <c r="AV39" s="671"/>
      <c r="AW39" s="671"/>
      <c r="AX39" s="671"/>
      <c r="AY39" s="672"/>
      <c r="AZ39" s="591">
        <v>54496</v>
      </c>
      <c r="BA39" s="592"/>
      <c r="BB39" s="592"/>
      <c r="BC39" s="592"/>
      <c r="BD39" s="623"/>
      <c r="BE39" s="623"/>
      <c r="BF39" s="648"/>
      <c r="BG39" s="676" t="s">
        <v>319</v>
      </c>
      <c r="BH39" s="677"/>
      <c r="BI39" s="677"/>
      <c r="BJ39" s="677"/>
      <c r="BK39" s="677"/>
      <c r="BL39" s="187"/>
      <c r="BM39" s="606" t="s">
        <v>320</v>
      </c>
      <c r="BN39" s="606"/>
      <c r="BO39" s="606"/>
      <c r="BP39" s="606"/>
      <c r="BQ39" s="606"/>
      <c r="BR39" s="606"/>
      <c r="BS39" s="606"/>
      <c r="BT39" s="606"/>
      <c r="BU39" s="607"/>
      <c r="BV39" s="591">
        <v>94</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2191141</v>
      </c>
      <c r="CS39" s="623"/>
      <c r="CT39" s="623"/>
      <c r="CU39" s="623"/>
      <c r="CV39" s="623"/>
      <c r="CW39" s="623"/>
      <c r="CX39" s="623"/>
      <c r="CY39" s="624"/>
      <c r="CZ39" s="625">
        <v>2.7</v>
      </c>
      <c r="DA39" s="626"/>
      <c r="DB39" s="626"/>
      <c r="DC39" s="627"/>
      <c r="DD39" s="600">
        <v>2181765</v>
      </c>
      <c r="DE39" s="623"/>
      <c r="DF39" s="623"/>
      <c r="DG39" s="623"/>
      <c r="DH39" s="623"/>
      <c r="DI39" s="623"/>
      <c r="DJ39" s="623"/>
      <c r="DK39" s="624"/>
      <c r="DL39" s="600" t="s">
        <v>322</v>
      </c>
      <c r="DM39" s="623"/>
      <c r="DN39" s="623"/>
      <c r="DO39" s="623"/>
      <c r="DP39" s="623"/>
      <c r="DQ39" s="623"/>
      <c r="DR39" s="623"/>
      <c r="DS39" s="623"/>
      <c r="DT39" s="623"/>
      <c r="DU39" s="623"/>
      <c r="DV39" s="624"/>
      <c r="DW39" s="596" t="s">
        <v>322</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1015044</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94</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4111209</v>
      </c>
      <c r="CS40" s="592"/>
      <c r="CT40" s="592"/>
      <c r="CU40" s="592"/>
      <c r="CV40" s="592"/>
      <c r="CW40" s="592"/>
      <c r="CX40" s="592"/>
      <c r="CY40" s="593"/>
      <c r="CZ40" s="625">
        <v>5</v>
      </c>
      <c r="DA40" s="626"/>
      <c r="DB40" s="626"/>
      <c r="DC40" s="627"/>
      <c r="DD40" s="600">
        <v>269419</v>
      </c>
      <c r="DE40" s="592"/>
      <c r="DF40" s="592"/>
      <c r="DG40" s="592"/>
      <c r="DH40" s="592"/>
      <c r="DI40" s="592"/>
      <c r="DJ40" s="592"/>
      <c r="DK40" s="593"/>
      <c r="DL40" s="600">
        <v>12223</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4428813</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292</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23214585</v>
      </c>
      <c r="CS42" s="592"/>
      <c r="CT42" s="592"/>
      <c r="CU42" s="592"/>
      <c r="CV42" s="592"/>
      <c r="CW42" s="592"/>
      <c r="CX42" s="592"/>
      <c r="CY42" s="593"/>
      <c r="CZ42" s="625">
        <v>28.2</v>
      </c>
      <c r="DA42" s="674"/>
      <c r="DB42" s="674"/>
      <c r="DC42" s="675"/>
      <c r="DD42" s="600">
        <v>3374350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347768</v>
      </c>
      <c r="CS43" s="623"/>
      <c r="CT43" s="623"/>
      <c r="CU43" s="623"/>
      <c r="CV43" s="623"/>
      <c r="CW43" s="623"/>
      <c r="CX43" s="623"/>
      <c r="CY43" s="624"/>
      <c r="CZ43" s="625">
        <v>0.4</v>
      </c>
      <c r="DA43" s="626"/>
      <c r="DB43" s="626"/>
      <c r="DC43" s="627"/>
      <c r="DD43" s="600">
        <v>345987</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286</v>
      </c>
      <c r="CE44" s="698"/>
      <c r="CF44" s="588" t="s">
        <v>335</v>
      </c>
      <c r="CG44" s="589"/>
      <c r="CH44" s="589"/>
      <c r="CI44" s="589"/>
      <c r="CJ44" s="589"/>
      <c r="CK44" s="589"/>
      <c r="CL44" s="589"/>
      <c r="CM44" s="589"/>
      <c r="CN44" s="589"/>
      <c r="CO44" s="589"/>
      <c r="CP44" s="589"/>
      <c r="CQ44" s="590"/>
      <c r="CR44" s="591">
        <v>22972545</v>
      </c>
      <c r="CS44" s="592"/>
      <c r="CT44" s="592"/>
      <c r="CU44" s="592"/>
      <c r="CV44" s="592"/>
      <c r="CW44" s="592"/>
      <c r="CX44" s="592"/>
      <c r="CY44" s="593"/>
      <c r="CZ44" s="625">
        <v>27.9</v>
      </c>
      <c r="DA44" s="674"/>
      <c r="DB44" s="674"/>
      <c r="DC44" s="675"/>
      <c r="DD44" s="600">
        <v>3334263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16981600</v>
      </c>
      <c r="CS45" s="623"/>
      <c r="CT45" s="623"/>
      <c r="CU45" s="623"/>
      <c r="CV45" s="623"/>
      <c r="CW45" s="623"/>
      <c r="CX45" s="623"/>
      <c r="CY45" s="624"/>
      <c r="CZ45" s="625">
        <v>20.7</v>
      </c>
      <c r="DA45" s="626"/>
      <c r="DB45" s="626"/>
      <c r="DC45" s="627"/>
      <c r="DD45" s="600">
        <v>357309</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5755050</v>
      </c>
      <c r="CS46" s="592"/>
      <c r="CT46" s="592"/>
      <c r="CU46" s="592"/>
      <c r="CV46" s="592"/>
      <c r="CW46" s="592"/>
      <c r="CX46" s="592"/>
      <c r="CY46" s="593"/>
      <c r="CZ46" s="625">
        <v>7</v>
      </c>
      <c r="DA46" s="674"/>
      <c r="DB46" s="674"/>
      <c r="DC46" s="675"/>
      <c r="DD46" s="600">
        <v>2846066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242040</v>
      </c>
      <c r="CS47" s="623"/>
      <c r="CT47" s="623"/>
      <c r="CU47" s="623"/>
      <c r="CV47" s="623"/>
      <c r="CW47" s="623"/>
      <c r="CX47" s="623"/>
      <c r="CY47" s="624"/>
      <c r="CZ47" s="625">
        <v>0.3</v>
      </c>
      <c r="DA47" s="626"/>
      <c r="DB47" s="626"/>
      <c r="DC47" s="627"/>
      <c r="DD47" s="600">
        <v>40087</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322</v>
      </c>
      <c r="CS48" s="592"/>
      <c r="CT48" s="592"/>
      <c r="CU48" s="592"/>
      <c r="CV48" s="592"/>
      <c r="CW48" s="592"/>
      <c r="CX48" s="592"/>
      <c r="CY48" s="593"/>
      <c r="CZ48" s="625" t="s">
        <v>322</v>
      </c>
      <c r="DA48" s="674"/>
      <c r="DB48" s="674"/>
      <c r="DC48" s="675"/>
      <c r="DD48" s="600" t="s">
        <v>322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82213080</v>
      </c>
      <c r="CS49" s="659"/>
      <c r="CT49" s="659"/>
      <c r="CU49" s="659"/>
      <c r="CV49" s="659"/>
      <c r="CW49" s="659"/>
      <c r="CX49" s="659"/>
      <c r="CY49" s="686"/>
      <c r="CZ49" s="687">
        <v>100</v>
      </c>
      <c r="DA49" s="688"/>
      <c r="DB49" s="688"/>
      <c r="DC49" s="689"/>
      <c r="DD49" s="690">
        <v>46433511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34"/>
  <sheetViews>
    <sheetView view="pageBreakPreview" topLeftCell="A88" zoomScale="70" zoomScaleNormal="70" zoomScaleSheetLayoutView="70" workbookViewId="0">
      <selection activeCell="A24" sqref="A24:AY2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83363</v>
      </c>
      <c r="R7" s="721"/>
      <c r="S7" s="721"/>
      <c r="T7" s="721"/>
      <c r="U7" s="721"/>
      <c r="V7" s="721">
        <v>82217</v>
      </c>
      <c r="W7" s="721"/>
      <c r="X7" s="721"/>
      <c r="Y7" s="721"/>
      <c r="Z7" s="721"/>
      <c r="AA7" s="721">
        <v>1146</v>
      </c>
      <c r="AB7" s="721"/>
      <c r="AC7" s="721"/>
      <c r="AD7" s="721"/>
      <c r="AE7" s="722"/>
      <c r="AF7" s="723">
        <v>557</v>
      </c>
      <c r="AG7" s="724"/>
      <c r="AH7" s="724"/>
      <c r="AI7" s="724"/>
      <c r="AJ7" s="725"/>
      <c r="AK7" s="760">
        <v>906</v>
      </c>
      <c r="AL7" s="761"/>
      <c r="AM7" s="761"/>
      <c r="AN7" s="761"/>
      <c r="AO7" s="761"/>
      <c r="AP7" s="761">
        <v>103134</v>
      </c>
      <c r="AQ7" s="761"/>
      <c r="AR7" s="761"/>
      <c r="AS7" s="761"/>
      <c r="AT7" s="761"/>
      <c r="AU7" s="762" t="s">
        <v>539</v>
      </c>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553</v>
      </c>
      <c r="BT7" s="765"/>
      <c r="BU7" s="765"/>
      <c r="BV7" s="765"/>
      <c r="BW7" s="765"/>
      <c r="BX7" s="765"/>
      <c r="BY7" s="765"/>
      <c r="BZ7" s="765"/>
      <c r="CA7" s="765"/>
      <c r="CB7" s="765"/>
      <c r="CC7" s="765"/>
      <c r="CD7" s="765"/>
      <c r="CE7" s="765"/>
      <c r="CF7" s="765"/>
      <c r="CG7" s="766"/>
      <c r="CH7" s="757">
        <v>0</v>
      </c>
      <c r="CI7" s="758"/>
      <c r="CJ7" s="758"/>
      <c r="CK7" s="758"/>
      <c r="CL7" s="759"/>
      <c r="CM7" s="757">
        <v>7</v>
      </c>
      <c r="CN7" s="758"/>
      <c r="CO7" s="758"/>
      <c r="CP7" s="758"/>
      <c r="CQ7" s="759"/>
      <c r="CR7" s="757">
        <v>5</v>
      </c>
      <c r="CS7" s="758"/>
      <c r="CT7" s="758"/>
      <c r="CU7" s="758"/>
      <c r="CV7" s="759"/>
      <c r="CW7" s="757" t="s">
        <v>480</v>
      </c>
      <c r="CX7" s="758"/>
      <c r="CY7" s="758"/>
      <c r="CZ7" s="758"/>
      <c r="DA7" s="759"/>
      <c r="DB7" s="757" t="s">
        <v>480</v>
      </c>
      <c r="DC7" s="758"/>
      <c r="DD7" s="758"/>
      <c r="DE7" s="758"/>
      <c r="DF7" s="759"/>
      <c r="DG7" s="757">
        <v>943</v>
      </c>
      <c r="DH7" s="758"/>
      <c r="DI7" s="758"/>
      <c r="DJ7" s="758"/>
      <c r="DK7" s="759"/>
      <c r="DL7" s="757" t="s">
        <v>480</v>
      </c>
      <c r="DM7" s="758"/>
      <c r="DN7" s="758"/>
      <c r="DO7" s="758"/>
      <c r="DP7" s="759"/>
      <c r="DQ7" s="757" t="s">
        <v>480</v>
      </c>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2</v>
      </c>
      <c r="R8" s="745"/>
      <c r="S8" s="745"/>
      <c r="T8" s="745"/>
      <c r="U8" s="745"/>
      <c r="V8" s="745">
        <v>2</v>
      </c>
      <c r="W8" s="745"/>
      <c r="X8" s="745"/>
      <c r="Y8" s="745"/>
      <c r="Z8" s="745"/>
      <c r="AA8" s="745" t="s">
        <v>480</v>
      </c>
      <c r="AB8" s="745"/>
      <c r="AC8" s="745"/>
      <c r="AD8" s="745"/>
      <c r="AE8" s="746"/>
      <c r="AF8" s="747" t="s">
        <v>111</v>
      </c>
      <c r="AG8" s="748"/>
      <c r="AH8" s="748"/>
      <c r="AI8" s="748"/>
      <c r="AJ8" s="749"/>
      <c r="AK8" s="750">
        <v>1</v>
      </c>
      <c r="AL8" s="751"/>
      <c r="AM8" s="751"/>
      <c r="AN8" s="751"/>
      <c r="AO8" s="751"/>
      <c r="AP8" s="751" t="s">
        <v>480</v>
      </c>
      <c r="AQ8" s="751"/>
      <c r="AR8" s="751"/>
      <c r="AS8" s="751"/>
      <c r="AT8" s="751"/>
      <c r="AU8" s="752" t="s">
        <v>540</v>
      </c>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554</v>
      </c>
      <c r="BT8" s="755"/>
      <c r="BU8" s="755"/>
      <c r="BV8" s="755"/>
      <c r="BW8" s="755"/>
      <c r="BX8" s="755"/>
      <c r="BY8" s="755"/>
      <c r="BZ8" s="755"/>
      <c r="CA8" s="755"/>
      <c r="CB8" s="755"/>
      <c r="CC8" s="755"/>
      <c r="CD8" s="755"/>
      <c r="CE8" s="755"/>
      <c r="CF8" s="755"/>
      <c r="CG8" s="756"/>
      <c r="CH8" s="767" t="s">
        <v>480</v>
      </c>
      <c r="CI8" s="768"/>
      <c r="CJ8" s="768"/>
      <c r="CK8" s="768"/>
      <c r="CL8" s="769"/>
      <c r="CM8" s="767">
        <v>32</v>
      </c>
      <c r="CN8" s="768"/>
      <c r="CO8" s="768"/>
      <c r="CP8" s="768"/>
      <c r="CQ8" s="769"/>
      <c r="CR8" s="767">
        <v>30</v>
      </c>
      <c r="CS8" s="768"/>
      <c r="CT8" s="768"/>
      <c r="CU8" s="768"/>
      <c r="CV8" s="769"/>
      <c r="CW8" s="767">
        <v>109</v>
      </c>
      <c r="CX8" s="768"/>
      <c r="CY8" s="768"/>
      <c r="CZ8" s="768"/>
      <c r="DA8" s="769"/>
      <c r="DB8" s="767" t="s">
        <v>480</v>
      </c>
      <c r="DC8" s="768"/>
      <c r="DD8" s="768"/>
      <c r="DE8" s="768"/>
      <c r="DF8" s="769"/>
      <c r="DG8" s="767" t="s">
        <v>480</v>
      </c>
      <c r="DH8" s="768"/>
      <c r="DI8" s="768"/>
      <c r="DJ8" s="768"/>
      <c r="DK8" s="769"/>
      <c r="DL8" s="767" t="s">
        <v>480</v>
      </c>
      <c r="DM8" s="768"/>
      <c r="DN8" s="768"/>
      <c r="DO8" s="768"/>
      <c r="DP8" s="769"/>
      <c r="DQ8" s="767" t="s">
        <v>480</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555</v>
      </c>
      <c r="BT9" s="755"/>
      <c r="BU9" s="755"/>
      <c r="BV9" s="755"/>
      <c r="BW9" s="755"/>
      <c r="BX9" s="755"/>
      <c r="BY9" s="755"/>
      <c r="BZ9" s="755"/>
      <c r="CA9" s="755"/>
      <c r="CB9" s="755"/>
      <c r="CC9" s="755"/>
      <c r="CD9" s="755"/>
      <c r="CE9" s="755"/>
      <c r="CF9" s="755"/>
      <c r="CG9" s="756"/>
      <c r="CH9" s="767">
        <v>3</v>
      </c>
      <c r="CI9" s="768"/>
      <c r="CJ9" s="768"/>
      <c r="CK9" s="768"/>
      <c r="CL9" s="769"/>
      <c r="CM9" s="767">
        <v>104</v>
      </c>
      <c r="CN9" s="768"/>
      <c r="CO9" s="768"/>
      <c r="CP9" s="768"/>
      <c r="CQ9" s="769"/>
      <c r="CR9" s="767">
        <v>104</v>
      </c>
      <c r="CS9" s="768"/>
      <c r="CT9" s="768"/>
      <c r="CU9" s="768"/>
      <c r="CV9" s="769"/>
      <c r="CW9" s="767">
        <v>7</v>
      </c>
      <c r="CX9" s="768"/>
      <c r="CY9" s="768"/>
      <c r="CZ9" s="768"/>
      <c r="DA9" s="769"/>
      <c r="DB9" s="767" t="s">
        <v>480</v>
      </c>
      <c r="DC9" s="768"/>
      <c r="DD9" s="768"/>
      <c r="DE9" s="768"/>
      <c r="DF9" s="769"/>
      <c r="DG9" s="767" t="s">
        <v>480</v>
      </c>
      <c r="DH9" s="768"/>
      <c r="DI9" s="768"/>
      <c r="DJ9" s="768"/>
      <c r="DK9" s="769"/>
      <c r="DL9" s="767" t="s">
        <v>480</v>
      </c>
      <c r="DM9" s="768"/>
      <c r="DN9" s="768"/>
      <c r="DO9" s="768"/>
      <c r="DP9" s="769"/>
      <c r="DQ9" s="767" t="s">
        <v>480</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556</v>
      </c>
      <c r="BT10" s="755"/>
      <c r="BU10" s="755"/>
      <c r="BV10" s="755"/>
      <c r="BW10" s="755"/>
      <c r="BX10" s="755"/>
      <c r="BY10" s="755"/>
      <c r="BZ10" s="755"/>
      <c r="CA10" s="755"/>
      <c r="CB10" s="755"/>
      <c r="CC10" s="755"/>
      <c r="CD10" s="755"/>
      <c r="CE10" s="755"/>
      <c r="CF10" s="755"/>
      <c r="CG10" s="756"/>
      <c r="CH10" s="767">
        <v>0</v>
      </c>
      <c r="CI10" s="768"/>
      <c r="CJ10" s="768"/>
      <c r="CK10" s="768"/>
      <c r="CL10" s="769"/>
      <c r="CM10" s="767">
        <v>58</v>
      </c>
      <c r="CN10" s="768"/>
      <c r="CO10" s="768"/>
      <c r="CP10" s="768"/>
      <c r="CQ10" s="769"/>
      <c r="CR10" s="767">
        <v>20</v>
      </c>
      <c r="CS10" s="768"/>
      <c r="CT10" s="768"/>
      <c r="CU10" s="768"/>
      <c r="CV10" s="769"/>
      <c r="CW10" s="767">
        <v>16</v>
      </c>
      <c r="CX10" s="768"/>
      <c r="CY10" s="768"/>
      <c r="CZ10" s="768"/>
      <c r="DA10" s="769"/>
      <c r="DB10" s="767" t="s">
        <v>480</v>
      </c>
      <c r="DC10" s="768"/>
      <c r="DD10" s="768"/>
      <c r="DE10" s="768"/>
      <c r="DF10" s="769"/>
      <c r="DG10" s="767" t="s">
        <v>480</v>
      </c>
      <c r="DH10" s="768"/>
      <c r="DI10" s="768"/>
      <c r="DJ10" s="768"/>
      <c r="DK10" s="769"/>
      <c r="DL10" s="767" t="s">
        <v>480</v>
      </c>
      <c r="DM10" s="768"/>
      <c r="DN10" s="768"/>
      <c r="DO10" s="768"/>
      <c r="DP10" s="769"/>
      <c r="DQ10" s="767" t="s">
        <v>480</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557</v>
      </c>
      <c r="BT11" s="755"/>
      <c r="BU11" s="755"/>
      <c r="BV11" s="755"/>
      <c r="BW11" s="755"/>
      <c r="BX11" s="755"/>
      <c r="BY11" s="755"/>
      <c r="BZ11" s="755"/>
      <c r="CA11" s="755"/>
      <c r="CB11" s="755"/>
      <c r="CC11" s="755"/>
      <c r="CD11" s="755"/>
      <c r="CE11" s="755"/>
      <c r="CF11" s="755"/>
      <c r="CG11" s="756"/>
      <c r="CH11" s="767">
        <v>-6</v>
      </c>
      <c r="CI11" s="768"/>
      <c r="CJ11" s="768"/>
      <c r="CK11" s="768"/>
      <c r="CL11" s="769"/>
      <c r="CM11" s="767">
        <v>202</v>
      </c>
      <c r="CN11" s="768"/>
      <c r="CO11" s="768"/>
      <c r="CP11" s="768"/>
      <c r="CQ11" s="769"/>
      <c r="CR11" s="767">
        <v>15</v>
      </c>
      <c r="CS11" s="768"/>
      <c r="CT11" s="768"/>
      <c r="CU11" s="768"/>
      <c r="CV11" s="769"/>
      <c r="CW11" s="767">
        <v>31</v>
      </c>
      <c r="CX11" s="768"/>
      <c r="CY11" s="768"/>
      <c r="CZ11" s="768"/>
      <c r="DA11" s="769"/>
      <c r="DB11" s="767" t="s">
        <v>480</v>
      </c>
      <c r="DC11" s="768"/>
      <c r="DD11" s="768"/>
      <c r="DE11" s="768"/>
      <c r="DF11" s="769"/>
      <c r="DG11" s="767" t="s">
        <v>480</v>
      </c>
      <c r="DH11" s="768"/>
      <c r="DI11" s="768"/>
      <c r="DJ11" s="768"/>
      <c r="DK11" s="769"/>
      <c r="DL11" s="767" t="s">
        <v>480</v>
      </c>
      <c r="DM11" s="768"/>
      <c r="DN11" s="768"/>
      <c r="DO11" s="768"/>
      <c r="DP11" s="769"/>
      <c r="DQ11" s="767" t="s">
        <v>480</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567</v>
      </c>
      <c r="BT12" s="755"/>
      <c r="BU12" s="755"/>
      <c r="BV12" s="755"/>
      <c r="BW12" s="755"/>
      <c r="BX12" s="755"/>
      <c r="BY12" s="755"/>
      <c r="BZ12" s="755"/>
      <c r="CA12" s="755"/>
      <c r="CB12" s="755"/>
      <c r="CC12" s="755"/>
      <c r="CD12" s="755"/>
      <c r="CE12" s="755"/>
      <c r="CF12" s="755"/>
      <c r="CG12" s="756"/>
      <c r="CH12" s="767">
        <v>2</v>
      </c>
      <c r="CI12" s="768"/>
      <c r="CJ12" s="768"/>
      <c r="CK12" s="768"/>
      <c r="CL12" s="769"/>
      <c r="CM12" s="767">
        <v>24</v>
      </c>
      <c r="CN12" s="768"/>
      <c r="CO12" s="768"/>
      <c r="CP12" s="768"/>
      <c r="CQ12" s="769"/>
      <c r="CR12" s="767">
        <v>6</v>
      </c>
      <c r="CS12" s="768"/>
      <c r="CT12" s="768"/>
      <c r="CU12" s="768"/>
      <c r="CV12" s="769"/>
      <c r="CW12" s="767" t="s">
        <v>480</v>
      </c>
      <c r="CX12" s="768"/>
      <c r="CY12" s="768"/>
      <c r="CZ12" s="768"/>
      <c r="DA12" s="769"/>
      <c r="DB12" s="767" t="s">
        <v>480</v>
      </c>
      <c r="DC12" s="768"/>
      <c r="DD12" s="768"/>
      <c r="DE12" s="768"/>
      <c r="DF12" s="769"/>
      <c r="DG12" s="767" t="s">
        <v>480</v>
      </c>
      <c r="DH12" s="768"/>
      <c r="DI12" s="768"/>
      <c r="DJ12" s="768"/>
      <c r="DK12" s="769"/>
      <c r="DL12" s="767" t="s">
        <v>480</v>
      </c>
      <c r="DM12" s="768"/>
      <c r="DN12" s="768"/>
      <c r="DO12" s="768"/>
      <c r="DP12" s="769"/>
      <c r="DQ12" s="767" t="s">
        <v>480</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558</v>
      </c>
      <c r="BT13" s="755"/>
      <c r="BU13" s="755"/>
      <c r="BV13" s="755"/>
      <c r="BW13" s="755"/>
      <c r="BX13" s="755"/>
      <c r="BY13" s="755"/>
      <c r="BZ13" s="755"/>
      <c r="CA13" s="755"/>
      <c r="CB13" s="755"/>
      <c r="CC13" s="755"/>
      <c r="CD13" s="755"/>
      <c r="CE13" s="755"/>
      <c r="CF13" s="755"/>
      <c r="CG13" s="756"/>
      <c r="CH13" s="767">
        <v>5</v>
      </c>
      <c r="CI13" s="768"/>
      <c r="CJ13" s="768"/>
      <c r="CK13" s="768"/>
      <c r="CL13" s="769"/>
      <c r="CM13" s="767">
        <v>225</v>
      </c>
      <c r="CN13" s="768"/>
      <c r="CO13" s="768"/>
      <c r="CP13" s="768"/>
      <c r="CQ13" s="769"/>
      <c r="CR13" s="767">
        <v>70</v>
      </c>
      <c r="CS13" s="768"/>
      <c r="CT13" s="768"/>
      <c r="CU13" s="768"/>
      <c r="CV13" s="769"/>
      <c r="CW13" s="767">
        <v>70</v>
      </c>
      <c r="CX13" s="768"/>
      <c r="CY13" s="768"/>
      <c r="CZ13" s="768"/>
      <c r="DA13" s="769"/>
      <c r="DB13" s="767" t="s">
        <v>480</v>
      </c>
      <c r="DC13" s="768"/>
      <c r="DD13" s="768"/>
      <c r="DE13" s="768"/>
      <c r="DF13" s="769"/>
      <c r="DG13" s="767" t="s">
        <v>480</v>
      </c>
      <c r="DH13" s="768"/>
      <c r="DI13" s="768"/>
      <c r="DJ13" s="768"/>
      <c r="DK13" s="769"/>
      <c r="DL13" s="767" t="s">
        <v>480</v>
      </c>
      <c r="DM13" s="768"/>
      <c r="DN13" s="768"/>
      <c r="DO13" s="768"/>
      <c r="DP13" s="769"/>
      <c r="DQ13" s="767" t="s">
        <v>480</v>
      </c>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559</v>
      </c>
      <c r="BT14" s="755"/>
      <c r="BU14" s="755"/>
      <c r="BV14" s="755"/>
      <c r="BW14" s="755"/>
      <c r="BX14" s="755"/>
      <c r="BY14" s="755"/>
      <c r="BZ14" s="755"/>
      <c r="CA14" s="755"/>
      <c r="CB14" s="755"/>
      <c r="CC14" s="755"/>
      <c r="CD14" s="755"/>
      <c r="CE14" s="755"/>
      <c r="CF14" s="755"/>
      <c r="CG14" s="756"/>
      <c r="CH14" s="767">
        <v>-80</v>
      </c>
      <c r="CI14" s="768"/>
      <c r="CJ14" s="768"/>
      <c r="CK14" s="768"/>
      <c r="CL14" s="769"/>
      <c r="CM14" s="767">
        <v>484</v>
      </c>
      <c r="CN14" s="768"/>
      <c r="CO14" s="768"/>
      <c r="CP14" s="768"/>
      <c r="CQ14" s="769"/>
      <c r="CR14" s="767">
        <v>150</v>
      </c>
      <c r="CS14" s="768"/>
      <c r="CT14" s="768"/>
      <c r="CU14" s="768"/>
      <c r="CV14" s="769"/>
      <c r="CW14" s="767" t="s">
        <v>480</v>
      </c>
      <c r="CX14" s="768"/>
      <c r="CY14" s="768"/>
      <c r="CZ14" s="768"/>
      <c r="DA14" s="769"/>
      <c r="DB14" s="767">
        <v>53</v>
      </c>
      <c r="DC14" s="768"/>
      <c r="DD14" s="768"/>
      <c r="DE14" s="768"/>
      <c r="DF14" s="769"/>
      <c r="DG14" s="767" t="s">
        <v>480</v>
      </c>
      <c r="DH14" s="768"/>
      <c r="DI14" s="768"/>
      <c r="DJ14" s="768"/>
      <c r="DK14" s="769"/>
      <c r="DL14" s="767" t="s">
        <v>480</v>
      </c>
      <c r="DM14" s="768"/>
      <c r="DN14" s="768"/>
      <c r="DO14" s="768"/>
      <c r="DP14" s="769"/>
      <c r="DQ14" s="767" t="s">
        <v>480</v>
      </c>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t="s">
        <v>560</v>
      </c>
      <c r="BT15" s="755"/>
      <c r="BU15" s="755"/>
      <c r="BV15" s="755"/>
      <c r="BW15" s="755"/>
      <c r="BX15" s="755"/>
      <c r="BY15" s="755"/>
      <c r="BZ15" s="755"/>
      <c r="CA15" s="755"/>
      <c r="CB15" s="755"/>
      <c r="CC15" s="755"/>
      <c r="CD15" s="755"/>
      <c r="CE15" s="755"/>
      <c r="CF15" s="755"/>
      <c r="CG15" s="756"/>
      <c r="CH15" s="767">
        <v>1</v>
      </c>
      <c r="CI15" s="768"/>
      <c r="CJ15" s="768"/>
      <c r="CK15" s="768"/>
      <c r="CL15" s="769"/>
      <c r="CM15" s="767">
        <v>972</v>
      </c>
      <c r="CN15" s="768"/>
      <c r="CO15" s="768"/>
      <c r="CP15" s="768"/>
      <c r="CQ15" s="769"/>
      <c r="CR15" s="767">
        <v>5</v>
      </c>
      <c r="CS15" s="768"/>
      <c r="CT15" s="768"/>
      <c r="CU15" s="768"/>
      <c r="CV15" s="769"/>
      <c r="CW15" s="767">
        <v>68</v>
      </c>
      <c r="CX15" s="768"/>
      <c r="CY15" s="768"/>
      <c r="CZ15" s="768"/>
      <c r="DA15" s="769"/>
      <c r="DB15" s="767" t="s">
        <v>480</v>
      </c>
      <c r="DC15" s="768"/>
      <c r="DD15" s="768"/>
      <c r="DE15" s="768"/>
      <c r="DF15" s="769"/>
      <c r="DG15" s="767" t="s">
        <v>480</v>
      </c>
      <c r="DH15" s="768"/>
      <c r="DI15" s="768"/>
      <c r="DJ15" s="768"/>
      <c r="DK15" s="769"/>
      <c r="DL15" s="767" t="s">
        <v>480</v>
      </c>
      <c r="DM15" s="768"/>
      <c r="DN15" s="768"/>
      <c r="DO15" s="768"/>
      <c r="DP15" s="769"/>
      <c r="DQ15" s="767" t="s">
        <v>480</v>
      </c>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t="s">
        <v>561</v>
      </c>
      <c r="BT16" s="755"/>
      <c r="BU16" s="755"/>
      <c r="BV16" s="755"/>
      <c r="BW16" s="755"/>
      <c r="BX16" s="755"/>
      <c r="BY16" s="755"/>
      <c r="BZ16" s="755"/>
      <c r="CA16" s="755"/>
      <c r="CB16" s="755"/>
      <c r="CC16" s="755"/>
      <c r="CD16" s="755"/>
      <c r="CE16" s="755"/>
      <c r="CF16" s="755"/>
      <c r="CG16" s="756"/>
      <c r="CH16" s="767">
        <v>4</v>
      </c>
      <c r="CI16" s="768"/>
      <c r="CJ16" s="768"/>
      <c r="CK16" s="768"/>
      <c r="CL16" s="769"/>
      <c r="CM16" s="767">
        <v>76</v>
      </c>
      <c r="CN16" s="768"/>
      <c r="CO16" s="768"/>
      <c r="CP16" s="768"/>
      <c r="CQ16" s="769"/>
      <c r="CR16" s="767">
        <v>6</v>
      </c>
      <c r="CS16" s="768"/>
      <c r="CT16" s="768"/>
      <c r="CU16" s="768"/>
      <c r="CV16" s="769"/>
      <c r="CW16" s="767" t="s">
        <v>480</v>
      </c>
      <c r="CX16" s="768"/>
      <c r="CY16" s="768"/>
      <c r="CZ16" s="768"/>
      <c r="DA16" s="769"/>
      <c r="DB16" s="767">
        <v>29</v>
      </c>
      <c r="DC16" s="768"/>
      <c r="DD16" s="768"/>
      <c r="DE16" s="768"/>
      <c r="DF16" s="769"/>
      <c r="DG16" s="767" t="s">
        <v>480</v>
      </c>
      <c r="DH16" s="768"/>
      <c r="DI16" s="768"/>
      <c r="DJ16" s="768"/>
      <c r="DK16" s="769"/>
      <c r="DL16" s="767" t="s">
        <v>480</v>
      </c>
      <c r="DM16" s="768"/>
      <c r="DN16" s="768"/>
      <c r="DO16" s="768"/>
      <c r="DP16" s="769"/>
      <c r="DQ16" s="767" t="s">
        <v>480</v>
      </c>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t="s">
        <v>562</v>
      </c>
      <c r="BT17" s="755"/>
      <c r="BU17" s="755"/>
      <c r="BV17" s="755"/>
      <c r="BW17" s="755"/>
      <c r="BX17" s="755"/>
      <c r="BY17" s="755"/>
      <c r="BZ17" s="755"/>
      <c r="CA17" s="755"/>
      <c r="CB17" s="755"/>
      <c r="CC17" s="755"/>
      <c r="CD17" s="755"/>
      <c r="CE17" s="755"/>
      <c r="CF17" s="755"/>
      <c r="CG17" s="756"/>
      <c r="CH17" s="767">
        <v>4</v>
      </c>
      <c r="CI17" s="768"/>
      <c r="CJ17" s="768"/>
      <c r="CK17" s="768"/>
      <c r="CL17" s="769"/>
      <c r="CM17" s="767">
        <v>62</v>
      </c>
      <c r="CN17" s="768"/>
      <c r="CO17" s="768"/>
      <c r="CP17" s="768"/>
      <c r="CQ17" s="769"/>
      <c r="CR17" s="767">
        <v>60</v>
      </c>
      <c r="CS17" s="768"/>
      <c r="CT17" s="768"/>
      <c r="CU17" s="768"/>
      <c r="CV17" s="769"/>
      <c r="CW17" s="767">
        <v>5</v>
      </c>
      <c r="CX17" s="768"/>
      <c r="CY17" s="768"/>
      <c r="CZ17" s="768"/>
      <c r="DA17" s="769"/>
      <c r="DB17" s="767" t="s">
        <v>480</v>
      </c>
      <c r="DC17" s="768"/>
      <c r="DD17" s="768"/>
      <c r="DE17" s="768"/>
      <c r="DF17" s="769"/>
      <c r="DG17" s="767" t="s">
        <v>480</v>
      </c>
      <c r="DH17" s="768"/>
      <c r="DI17" s="768"/>
      <c r="DJ17" s="768"/>
      <c r="DK17" s="769"/>
      <c r="DL17" s="767" t="s">
        <v>480</v>
      </c>
      <c r="DM17" s="768"/>
      <c r="DN17" s="768"/>
      <c r="DO17" s="768"/>
      <c r="DP17" s="769"/>
      <c r="DQ17" s="767" t="s">
        <v>480</v>
      </c>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t="s">
        <v>563</v>
      </c>
      <c r="BT18" s="755"/>
      <c r="BU18" s="755"/>
      <c r="BV18" s="755"/>
      <c r="BW18" s="755"/>
      <c r="BX18" s="755"/>
      <c r="BY18" s="755"/>
      <c r="BZ18" s="755"/>
      <c r="CA18" s="755"/>
      <c r="CB18" s="755"/>
      <c r="CC18" s="755"/>
      <c r="CD18" s="755"/>
      <c r="CE18" s="755"/>
      <c r="CF18" s="755"/>
      <c r="CG18" s="756"/>
      <c r="CH18" s="767">
        <v>79</v>
      </c>
      <c r="CI18" s="768"/>
      <c r="CJ18" s="768"/>
      <c r="CK18" s="768"/>
      <c r="CL18" s="769"/>
      <c r="CM18" s="767">
        <v>727</v>
      </c>
      <c r="CN18" s="768"/>
      <c r="CO18" s="768"/>
      <c r="CP18" s="768"/>
      <c r="CQ18" s="769"/>
      <c r="CR18" s="767">
        <v>51</v>
      </c>
      <c r="CS18" s="768"/>
      <c r="CT18" s="768"/>
      <c r="CU18" s="768"/>
      <c r="CV18" s="769"/>
      <c r="CW18" s="767">
        <v>18</v>
      </c>
      <c r="CX18" s="768"/>
      <c r="CY18" s="768"/>
      <c r="CZ18" s="768"/>
      <c r="DA18" s="769"/>
      <c r="DB18" s="767" t="s">
        <v>480</v>
      </c>
      <c r="DC18" s="768"/>
      <c r="DD18" s="768"/>
      <c r="DE18" s="768"/>
      <c r="DF18" s="769"/>
      <c r="DG18" s="767" t="s">
        <v>480</v>
      </c>
      <c r="DH18" s="768"/>
      <c r="DI18" s="768"/>
      <c r="DJ18" s="768"/>
      <c r="DK18" s="769"/>
      <c r="DL18" s="767" t="s">
        <v>480</v>
      </c>
      <c r="DM18" s="768"/>
      <c r="DN18" s="768"/>
      <c r="DO18" s="768"/>
      <c r="DP18" s="769"/>
      <c r="DQ18" s="767" t="s">
        <v>480</v>
      </c>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t="s">
        <v>564</v>
      </c>
      <c r="BT19" s="755"/>
      <c r="BU19" s="755"/>
      <c r="BV19" s="755"/>
      <c r="BW19" s="755"/>
      <c r="BX19" s="755"/>
      <c r="BY19" s="755"/>
      <c r="BZ19" s="755"/>
      <c r="CA19" s="755"/>
      <c r="CB19" s="755"/>
      <c r="CC19" s="755"/>
      <c r="CD19" s="755"/>
      <c r="CE19" s="755"/>
      <c r="CF19" s="755"/>
      <c r="CG19" s="756"/>
      <c r="CH19" s="767">
        <v>-2</v>
      </c>
      <c r="CI19" s="768"/>
      <c r="CJ19" s="768"/>
      <c r="CK19" s="768"/>
      <c r="CL19" s="769"/>
      <c r="CM19" s="767">
        <v>882</v>
      </c>
      <c r="CN19" s="768"/>
      <c r="CO19" s="768"/>
      <c r="CP19" s="768"/>
      <c r="CQ19" s="769"/>
      <c r="CR19" s="767">
        <v>24</v>
      </c>
      <c r="CS19" s="768"/>
      <c r="CT19" s="768"/>
      <c r="CU19" s="768"/>
      <c r="CV19" s="769"/>
      <c r="CW19" s="767">
        <v>1</v>
      </c>
      <c r="CX19" s="768"/>
      <c r="CY19" s="768"/>
      <c r="CZ19" s="768"/>
      <c r="DA19" s="769"/>
      <c r="DB19" s="767" t="s">
        <v>480</v>
      </c>
      <c r="DC19" s="768"/>
      <c r="DD19" s="768"/>
      <c r="DE19" s="768"/>
      <c r="DF19" s="769"/>
      <c r="DG19" s="767" t="s">
        <v>480</v>
      </c>
      <c r="DH19" s="768"/>
      <c r="DI19" s="768"/>
      <c r="DJ19" s="768"/>
      <c r="DK19" s="769"/>
      <c r="DL19" s="767" t="s">
        <v>480</v>
      </c>
      <c r="DM19" s="768"/>
      <c r="DN19" s="768"/>
      <c r="DO19" s="768"/>
      <c r="DP19" s="769"/>
      <c r="DQ19" s="767" t="s">
        <v>480</v>
      </c>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t="s">
        <v>565</v>
      </c>
      <c r="BT20" s="755"/>
      <c r="BU20" s="755"/>
      <c r="BV20" s="755"/>
      <c r="BW20" s="755"/>
      <c r="BX20" s="755"/>
      <c r="BY20" s="755"/>
      <c r="BZ20" s="755"/>
      <c r="CA20" s="755"/>
      <c r="CB20" s="755"/>
      <c r="CC20" s="755"/>
      <c r="CD20" s="755"/>
      <c r="CE20" s="755"/>
      <c r="CF20" s="755"/>
      <c r="CG20" s="756"/>
      <c r="CH20" s="767">
        <v>-18</v>
      </c>
      <c r="CI20" s="768"/>
      <c r="CJ20" s="768"/>
      <c r="CK20" s="768"/>
      <c r="CL20" s="769"/>
      <c r="CM20" s="767">
        <v>1846</v>
      </c>
      <c r="CN20" s="768"/>
      <c r="CO20" s="768"/>
      <c r="CP20" s="768"/>
      <c r="CQ20" s="769"/>
      <c r="CR20" s="767">
        <v>10</v>
      </c>
      <c r="CS20" s="768"/>
      <c r="CT20" s="768"/>
      <c r="CU20" s="768"/>
      <c r="CV20" s="769"/>
      <c r="CW20" s="767">
        <v>3</v>
      </c>
      <c r="CX20" s="768"/>
      <c r="CY20" s="768"/>
      <c r="CZ20" s="768"/>
      <c r="DA20" s="769"/>
      <c r="DB20" s="767" t="s">
        <v>480</v>
      </c>
      <c r="DC20" s="768"/>
      <c r="DD20" s="768"/>
      <c r="DE20" s="768"/>
      <c r="DF20" s="769"/>
      <c r="DG20" s="767" t="s">
        <v>480</v>
      </c>
      <c r="DH20" s="768"/>
      <c r="DI20" s="768"/>
      <c r="DJ20" s="768"/>
      <c r="DK20" s="769"/>
      <c r="DL20" s="767" t="s">
        <v>480</v>
      </c>
      <c r="DM20" s="768"/>
      <c r="DN20" s="768"/>
      <c r="DO20" s="768"/>
      <c r="DP20" s="769"/>
      <c r="DQ20" s="767" t="s">
        <v>480</v>
      </c>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t="s">
        <v>566</v>
      </c>
      <c r="BT21" s="755"/>
      <c r="BU21" s="755"/>
      <c r="BV21" s="755"/>
      <c r="BW21" s="755"/>
      <c r="BX21" s="755"/>
      <c r="BY21" s="755"/>
      <c r="BZ21" s="755"/>
      <c r="CA21" s="755"/>
      <c r="CB21" s="755"/>
      <c r="CC21" s="755"/>
      <c r="CD21" s="755"/>
      <c r="CE21" s="755"/>
      <c r="CF21" s="755"/>
      <c r="CG21" s="756"/>
      <c r="CH21" s="767">
        <v>-1</v>
      </c>
      <c r="CI21" s="768"/>
      <c r="CJ21" s="768"/>
      <c r="CK21" s="768"/>
      <c r="CL21" s="769"/>
      <c r="CM21" s="767">
        <v>113</v>
      </c>
      <c r="CN21" s="768"/>
      <c r="CO21" s="768"/>
      <c r="CP21" s="768"/>
      <c r="CQ21" s="769"/>
      <c r="CR21" s="767">
        <v>5</v>
      </c>
      <c r="CS21" s="768"/>
      <c r="CT21" s="768"/>
      <c r="CU21" s="768"/>
      <c r="CV21" s="769"/>
      <c r="CW21" s="767">
        <v>2</v>
      </c>
      <c r="CX21" s="768"/>
      <c r="CY21" s="768"/>
      <c r="CZ21" s="768"/>
      <c r="DA21" s="769"/>
      <c r="DB21" s="767" t="s">
        <v>480</v>
      </c>
      <c r="DC21" s="768"/>
      <c r="DD21" s="768"/>
      <c r="DE21" s="768"/>
      <c r="DF21" s="769"/>
      <c r="DG21" s="767" t="s">
        <v>480</v>
      </c>
      <c r="DH21" s="768"/>
      <c r="DI21" s="768"/>
      <c r="DJ21" s="768"/>
      <c r="DK21" s="769"/>
      <c r="DL21" s="767" t="s">
        <v>480</v>
      </c>
      <c r="DM21" s="768"/>
      <c r="DN21" s="768"/>
      <c r="DO21" s="768"/>
      <c r="DP21" s="769"/>
      <c r="DQ21" s="767" t="s">
        <v>480</v>
      </c>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83365</v>
      </c>
      <c r="R23" s="780"/>
      <c r="S23" s="780"/>
      <c r="T23" s="780"/>
      <c r="U23" s="780"/>
      <c r="V23" s="780">
        <v>82219</v>
      </c>
      <c r="W23" s="780"/>
      <c r="X23" s="780"/>
      <c r="Y23" s="780"/>
      <c r="Z23" s="780"/>
      <c r="AA23" s="780">
        <v>1146</v>
      </c>
      <c r="AB23" s="780"/>
      <c r="AC23" s="780"/>
      <c r="AD23" s="780"/>
      <c r="AE23" s="781"/>
      <c r="AF23" s="782">
        <v>557</v>
      </c>
      <c r="AG23" s="780"/>
      <c r="AH23" s="780"/>
      <c r="AI23" s="780"/>
      <c r="AJ23" s="783"/>
      <c r="AK23" s="784"/>
      <c r="AL23" s="785"/>
      <c r="AM23" s="785"/>
      <c r="AN23" s="785"/>
      <c r="AO23" s="785"/>
      <c r="AP23" s="780">
        <v>103134</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18250</v>
      </c>
      <c r="R28" s="809"/>
      <c r="S28" s="809"/>
      <c r="T28" s="809"/>
      <c r="U28" s="809"/>
      <c r="V28" s="809">
        <v>17870</v>
      </c>
      <c r="W28" s="809"/>
      <c r="X28" s="809"/>
      <c r="Y28" s="809"/>
      <c r="Z28" s="809"/>
      <c r="AA28" s="809">
        <v>380</v>
      </c>
      <c r="AB28" s="809"/>
      <c r="AC28" s="809"/>
      <c r="AD28" s="809"/>
      <c r="AE28" s="810"/>
      <c r="AF28" s="811">
        <v>380</v>
      </c>
      <c r="AG28" s="809"/>
      <c r="AH28" s="809"/>
      <c r="AI28" s="809"/>
      <c r="AJ28" s="812"/>
      <c r="AK28" s="813">
        <v>1015</v>
      </c>
      <c r="AL28" s="804"/>
      <c r="AM28" s="804"/>
      <c r="AN28" s="804"/>
      <c r="AO28" s="804"/>
      <c r="AP28" s="804" t="s">
        <v>480</v>
      </c>
      <c r="AQ28" s="804"/>
      <c r="AR28" s="804"/>
      <c r="AS28" s="804"/>
      <c r="AT28" s="804"/>
      <c r="AU28" s="804" t="s">
        <v>480</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632</v>
      </c>
      <c r="R29" s="745"/>
      <c r="S29" s="745"/>
      <c r="T29" s="745"/>
      <c r="U29" s="745"/>
      <c r="V29" s="745">
        <v>632</v>
      </c>
      <c r="W29" s="745"/>
      <c r="X29" s="745"/>
      <c r="Y29" s="745"/>
      <c r="Z29" s="745"/>
      <c r="AA29" s="745" t="s">
        <v>480</v>
      </c>
      <c r="AB29" s="745"/>
      <c r="AC29" s="745"/>
      <c r="AD29" s="745"/>
      <c r="AE29" s="746"/>
      <c r="AF29" s="747" t="s">
        <v>111</v>
      </c>
      <c r="AG29" s="748"/>
      <c r="AH29" s="748"/>
      <c r="AI29" s="748"/>
      <c r="AJ29" s="749"/>
      <c r="AK29" s="816">
        <v>235</v>
      </c>
      <c r="AL29" s="817"/>
      <c r="AM29" s="817"/>
      <c r="AN29" s="817"/>
      <c r="AO29" s="817"/>
      <c r="AP29" s="817">
        <v>2503</v>
      </c>
      <c r="AQ29" s="817"/>
      <c r="AR29" s="817"/>
      <c r="AS29" s="817"/>
      <c r="AT29" s="817"/>
      <c r="AU29" s="817" t="s">
        <v>480</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15637</v>
      </c>
      <c r="R30" s="745"/>
      <c r="S30" s="745"/>
      <c r="T30" s="745"/>
      <c r="U30" s="745"/>
      <c r="V30" s="745">
        <v>15613</v>
      </c>
      <c r="W30" s="745"/>
      <c r="X30" s="745"/>
      <c r="Y30" s="745"/>
      <c r="Z30" s="745"/>
      <c r="AA30" s="745">
        <v>25</v>
      </c>
      <c r="AB30" s="745"/>
      <c r="AC30" s="745"/>
      <c r="AD30" s="745"/>
      <c r="AE30" s="746"/>
      <c r="AF30" s="747">
        <v>25</v>
      </c>
      <c r="AG30" s="748"/>
      <c r="AH30" s="748"/>
      <c r="AI30" s="748"/>
      <c r="AJ30" s="749"/>
      <c r="AK30" s="816">
        <v>2211</v>
      </c>
      <c r="AL30" s="817"/>
      <c r="AM30" s="817"/>
      <c r="AN30" s="817"/>
      <c r="AO30" s="817"/>
      <c r="AP30" s="817" t="s">
        <v>480</v>
      </c>
      <c r="AQ30" s="817"/>
      <c r="AR30" s="817"/>
      <c r="AS30" s="817"/>
      <c r="AT30" s="817"/>
      <c r="AU30" s="817" t="s">
        <v>480</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2145</v>
      </c>
      <c r="R31" s="745"/>
      <c r="S31" s="745"/>
      <c r="T31" s="745"/>
      <c r="U31" s="745"/>
      <c r="V31" s="745">
        <v>2101</v>
      </c>
      <c r="W31" s="745"/>
      <c r="X31" s="745"/>
      <c r="Y31" s="745"/>
      <c r="Z31" s="745"/>
      <c r="AA31" s="745">
        <v>45</v>
      </c>
      <c r="AB31" s="745"/>
      <c r="AC31" s="745"/>
      <c r="AD31" s="745"/>
      <c r="AE31" s="746"/>
      <c r="AF31" s="747">
        <v>45</v>
      </c>
      <c r="AG31" s="748"/>
      <c r="AH31" s="748"/>
      <c r="AI31" s="748"/>
      <c r="AJ31" s="749"/>
      <c r="AK31" s="816">
        <v>389</v>
      </c>
      <c r="AL31" s="817"/>
      <c r="AM31" s="817"/>
      <c r="AN31" s="817"/>
      <c r="AO31" s="817"/>
      <c r="AP31" s="817" t="s">
        <v>480</v>
      </c>
      <c r="AQ31" s="817"/>
      <c r="AR31" s="817"/>
      <c r="AS31" s="817"/>
      <c r="AT31" s="817"/>
      <c r="AU31" s="817" t="s">
        <v>480</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382</v>
      </c>
      <c r="C32" s="742"/>
      <c r="D32" s="742"/>
      <c r="E32" s="742"/>
      <c r="F32" s="742"/>
      <c r="G32" s="742"/>
      <c r="H32" s="742"/>
      <c r="I32" s="742"/>
      <c r="J32" s="742"/>
      <c r="K32" s="742"/>
      <c r="L32" s="742"/>
      <c r="M32" s="742"/>
      <c r="N32" s="742"/>
      <c r="O32" s="742"/>
      <c r="P32" s="743"/>
      <c r="Q32" s="744">
        <v>9027</v>
      </c>
      <c r="R32" s="745"/>
      <c r="S32" s="745"/>
      <c r="T32" s="745"/>
      <c r="U32" s="745"/>
      <c r="V32" s="745">
        <v>9079</v>
      </c>
      <c r="W32" s="745"/>
      <c r="X32" s="745"/>
      <c r="Y32" s="745"/>
      <c r="Z32" s="745"/>
      <c r="AA32" s="745">
        <v>-52</v>
      </c>
      <c r="AB32" s="745"/>
      <c r="AC32" s="745"/>
      <c r="AD32" s="745"/>
      <c r="AE32" s="746"/>
      <c r="AF32" s="747">
        <v>2154</v>
      </c>
      <c r="AG32" s="748"/>
      <c r="AH32" s="748"/>
      <c r="AI32" s="748"/>
      <c r="AJ32" s="749"/>
      <c r="AK32" s="816">
        <v>1240</v>
      </c>
      <c r="AL32" s="817"/>
      <c r="AM32" s="817"/>
      <c r="AN32" s="817"/>
      <c r="AO32" s="817"/>
      <c r="AP32" s="817">
        <v>13160</v>
      </c>
      <c r="AQ32" s="817"/>
      <c r="AR32" s="817"/>
      <c r="AS32" s="817"/>
      <c r="AT32" s="817"/>
      <c r="AU32" s="817">
        <v>8507</v>
      </c>
      <c r="AV32" s="817"/>
      <c r="AW32" s="817"/>
      <c r="AX32" s="817"/>
      <c r="AY32" s="817"/>
      <c r="AZ32" s="818"/>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384</v>
      </c>
      <c r="C33" s="742"/>
      <c r="D33" s="742"/>
      <c r="E33" s="742"/>
      <c r="F33" s="742"/>
      <c r="G33" s="742"/>
      <c r="H33" s="742"/>
      <c r="I33" s="742"/>
      <c r="J33" s="742"/>
      <c r="K33" s="742"/>
      <c r="L33" s="742"/>
      <c r="M33" s="742"/>
      <c r="N33" s="742"/>
      <c r="O33" s="742"/>
      <c r="P33" s="743"/>
      <c r="Q33" s="744">
        <v>2978</v>
      </c>
      <c r="R33" s="745"/>
      <c r="S33" s="745"/>
      <c r="T33" s="745"/>
      <c r="U33" s="745"/>
      <c r="V33" s="745">
        <v>2883</v>
      </c>
      <c r="W33" s="745"/>
      <c r="X33" s="745"/>
      <c r="Y33" s="745"/>
      <c r="Z33" s="745"/>
      <c r="AA33" s="745">
        <v>95</v>
      </c>
      <c r="AB33" s="745"/>
      <c r="AC33" s="745"/>
      <c r="AD33" s="745"/>
      <c r="AE33" s="746"/>
      <c r="AF33" s="747">
        <v>1699</v>
      </c>
      <c r="AG33" s="748"/>
      <c r="AH33" s="748"/>
      <c r="AI33" s="748"/>
      <c r="AJ33" s="749"/>
      <c r="AK33" s="816">
        <v>54</v>
      </c>
      <c r="AL33" s="817"/>
      <c r="AM33" s="817"/>
      <c r="AN33" s="817"/>
      <c r="AO33" s="817"/>
      <c r="AP33" s="817">
        <v>7277</v>
      </c>
      <c r="AQ33" s="817"/>
      <c r="AR33" s="817"/>
      <c r="AS33" s="817"/>
      <c r="AT33" s="817"/>
      <c r="AU33" s="817">
        <v>87</v>
      </c>
      <c r="AV33" s="817"/>
      <c r="AW33" s="817"/>
      <c r="AX33" s="817"/>
      <c r="AY33" s="817"/>
      <c r="AZ33" s="818"/>
      <c r="BA33" s="818"/>
      <c r="BB33" s="818"/>
      <c r="BC33" s="818"/>
      <c r="BD33" s="818"/>
      <c r="BE33" s="814" t="s">
        <v>383</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385</v>
      </c>
      <c r="C34" s="742"/>
      <c r="D34" s="742"/>
      <c r="E34" s="742"/>
      <c r="F34" s="742"/>
      <c r="G34" s="742"/>
      <c r="H34" s="742"/>
      <c r="I34" s="742"/>
      <c r="J34" s="742"/>
      <c r="K34" s="742"/>
      <c r="L34" s="742"/>
      <c r="M34" s="742"/>
      <c r="N34" s="742"/>
      <c r="O34" s="742"/>
      <c r="P34" s="743"/>
      <c r="Q34" s="744">
        <v>149</v>
      </c>
      <c r="R34" s="745"/>
      <c r="S34" s="745"/>
      <c r="T34" s="745"/>
      <c r="U34" s="745"/>
      <c r="V34" s="745">
        <v>153</v>
      </c>
      <c r="W34" s="745"/>
      <c r="X34" s="745"/>
      <c r="Y34" s="745"/>
      <c r="Z34" s="745"/>
      <c r="AA34" s="745">
        <v>4</v>
      </c>
      <c r="AB34" s="745"/>
      <c r="AC34" s="745"/>
      <c r="AD34" s="745"/>
      <c r="AE34" s="746"/>
      <c r="AF34" s="747">
        <v>175</v>
      </c>
      <c r="AG34" s="748"/>
      <c r="AH34" s="748"/>
      <c r="AI34" s="748"/>
      <c r="AJ34" s="749"/>
      <c r="AK34" s="816">
        <v>37</v>
      </c>
      <c r="AL34" s="817"/>
      <c r="AM34" s="817"/>
      <c r="AN34" s="817"/>
      <c r="AO34" s="817"/>
      <c r="AP34" s="817">
        <v>1192</v>
      </c>
      <c r="AQ34" s="817"/>
      <c r="AR34" s="817"/>
      <c r="AS34" s="817"/>
      <c r="AT34" s="817"/>
      <c r="AU34" s="817">
        <v>646</v>
      </c>
      <c r="AV34" s="817"/>
      <c r="AW34" s="817"/>
      <c r="AX34" s="817"/>
      <c r="AY34" s="817"/>
      <c r="AZ34" s="818"/>
      <c r="BA34" s="818"/>
      <c r="BB34" s="818"/>
      <c r="BC34" s="818"/>
      <c r="BD34" s="818"/>
      <c r="BE34" s="814" t="s">
        <v>383</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386</v>
      </c>
      <c r="C35" s="742"/>
      <c r="D35" s="742"/>
      <c r="E35" s="742"/>
      <c r="F35" s="742"/>
      <c r="G35" s="742"/>
      <c r="H35" s="742"/>
      <c r="I35" s="742"/>
      <c r="J35" s="742"/>
      <c r="K35" s="742"/>
      <c r="L35" s="742"/>
      <c r="M35" s="742"/>
      <c r="N35" s="742"/>
      <c r="O35" s="742"/>
      <c r="P35" s="743"/>
      <c r="Q35" s="744">
        <v>35</v>
      </c>
      <c r="R35" s="745"/>
      <c r="S35" s="745"/>
      <c r="T35" s="745"/>
      <c r="U35" s="745"/>
      <c r="V35" s="745">
        <v>32</v>
      </c>
      <c r="W35" s="745"/>
      <c r="X35" s="745"/>
      <c r="Y35" s="745"/>
      <c r="Z35" s="745"/>
      <c r="AA35" s="745">
        <v>3</v>
      </c>
      <c r="AB35" s="745"/>
      <c r="AC35" s="745"/>
      <c r="AD35" s="745"/>
      <c r="AE35" s="746"/>
      <c r="AF35" s="747">
        <v>408</v>
      </c>
      <c r="AG35" s="748"/>
      <c r="AH35" s="748"/>
      <c r="AI35" s="748"/>
      <c r="AJ35" s="749"/>
      <c r="AK35" s="816" t="s">
        <v>480</v>
      </c>
      <c r="AL35" s="817"/>
      <c r="AM35" s="817"/>
      <c r="AN35" s="817"/>
      <c r="AO35" s="817"/>
      <c r="AP35" s="817" t="s">
        <v>480</v>
      </c>
      <c r="AQ35" s="817"/>
      <c r="AR35" s="817"/>
      <c r="AS35" s="817"/>
      <c r="AT35" s="817"/>
      <c r="AU35" s="817" t="s">
        <v>480</v>
      </c>
      <c r="AV35" s="817"/>
      <c r="AW35" s="817"/>
      <c r="AX35" s="817"/>
      <c r="AY35" s="817"/>
      <c r="AZ35" s="818"/>
      <c r="BA35" s="818"/>
      <c r="BB35" s="818"/>
      <c r="BC35" s="818"/>
      <c r="BD35" s="818"/>
      <c r="BE35" s="814" t="s">
        <v>383</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387</v>
      </c>
      <c r="C36" s="742"/>
      <c r="D36" s="742"/>
      <c r="E36" s="742"/>
      <c r="F36" s="742"/>
      <c r="G36" s="742"/>
      <c r="H36" s="742"/>
      <c r="I36" s="742"/>
      <c r="J36" s="742"/>
      <c r="K36" s="742"/>
      <c r="L36" s="742"/>
      <c r="M36" s="742"/>
      <c r="N36" s="742"/>
      <c r="O36" s="742"/>
      <c r="P36" s="743"/>
      <c r="Q36" s="744">
        <v>8263</v>
      </c>
      <c r="R36" s="745"/>
      <c r="S36" s="745"/>
      <c r="T36" s="745"/>
      <c r="U36" s="745"/>
      <c r="V36" s="745">
        <v>8149</v>
      </c>
      <c r="W36" s="745"/>
      <c r="X36" s="745"/>
      <c r="Y36" s="745"/>
      <c r="Z36" s="745"/>
      <c r="AA36" s="745">
        <v>114</v>
      </c>
      <c r="AB36" s="745"/>
      <c r="AC36" s="745"/>
      <c r="AD36" s="745"/>
      <c r="AE36" s="746"/>
      <c r="AF36" s="747">
        <v>98</v>
      </c>
      <c r="AG36" s="748"/>
      <c r="AH36" s="748"/>
      <c r="AI36" s="748"/>
      <c r="AJ36" s="749"/>
      <c r="AK36" s="816">
        <v>1571</v>
      </c>
      <c r="AL36" s="817"/>
      <c r="AM36" s="817"/>
      <c r="AN36" s="817"/>
      <c r="AO36" s="817"/>
      <c r="AP36" s="817">
        <v>55471</v>
      </c>
      <c r="AQ36" s="817"/>
      <c r="AR36" s="817"/>
      <c r="AS36" s="817"/>
      <c r="AT36" s="817"/>
      <c r="AU36" s="817">
        <v>21689</v>
      </c>
      <c r="AV36" s="817"/>
      <c r="AW36" s="817"/>
      <c r="AX36" s="817"/>
      <c r="AY36" s="817"/>
      <c r="AZ36" s="818"/>
      <c r="BA36" s="818"/>
      <c r="BB36" s="818"/>
      <c r="BC36" s="818"/>
      <c r="BD36" s="818"/>
      <c r="BE36" s="814" t="s">
        <v>388</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389</v>
      </c>
      <c r="C37" s="742"/>
      <c r="D37" s="742"/>
      <c r="E37" s="742"/>
      <c r="F37" s="742"/>
      <c r="G37" s="742"/>
      <c r="H37" s="742"/>
      <c r="I37" s="742"/>
      <c r="J37" s="742"/>
      <c r="K37" s="742"/>
      <c r="L37" s="742"/>
      <c r="M37" s="742"/>
      <c r="N37" s="742"/>
      <c r="O37" s="742"/>
      <c r="P37" s="743"/>
      <c r="Q37" s="744">
        <v>166</v>
      </c>
      <c r="R37" s="745"/>
      <c r="S37" s="745"/>
      <c r="T37" s="745"/>
      <c r="U37" s="745"/>
      <c r="V37" s="745">
        <v>166</v>
      </c>
      <c r="W37" s="745"/>
      <c r="X37" s="745"/>
      <c r="Y37" s="745"/>
      <c r="Z37" s="745"/>
      <c r="AA37" s="745" t="s">
        <v>480</v>
      </c>
      <c r="AB37" s="745"/>
      <c r="AC37" s="745"/>
      <c r="AD37" s="745"/>
      <c r="AE37" s="746"/>
      <c r="AF37" s="747" t="s">
        <v>111</v>
      </c>
      <c r="AG37" s="748"/>
      <c r="AH37" s="748"/>
      <c r="AI37" s="748"/>
      <c r="AJ37" s="749"/>
      <c r="AK37" s="816">
        <v>108</v>
      </c>
      <c r="AL37" s="817"/>
      <c r="AM37" s="817"/>
      <c r="AN37" s="817"/>
      <c r="AO37" s="817"/>
      <c r="AP37" s="817">
        <v>1169</v>
      </c>
      <c r="AQ37" s="817"/>
      <c r="AR37" s="817"/>
      <c r="AS37" s="817"/>
      <c r="AT37" s="817"/>
      <c r="AU37" s="817">
        <v>937</v>
      </c>
      <c r="AV37" s="817"/>
      <c r="AW37" s="817"/>
      <c r="AX37" s="817"/>
      <c r="AY37" s="817"/>
      <c r="AZ37" s="818"/>
      <c r="BA37" s="818"/>
      <c r="BB37" s="818"/>
      <c r="BC37" s="818"/>
      <c r="BD37" s="818"/>
      <c r="BE37" s="814" t="s">
        <v>388</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390</v>
      </c>
      <c r="C38" s="742"/>
      <c r="D38" s="742"/>
      <c r="E38" s="742"/>
      <c r="F38" s="742"/>
      <c r="G38" s="742"/>
      <c r="H38" s="742"/>
      <c r="I38" s="742"/>
      <c r="J38" s="742"/>
      <c r="K38" s="742"/>
      <c r="L38" s="742"/>
      <c r="M38" s="742"/>
      <c r="N38" s="742"/>
      <c r="O38" s="742"/>
      <c r="P38" s="743"/>
      <c r="Q38" s="744">
        <v>31</v>
      </c>
      <c r="R38" s="745"/>
      <c r="S38" s="745"/>
      <c r="T38" s="745"/>
      <c r="U38" s="745"/>
      <c r="V38" s="745">
        <v>31</v>
      </c>
      <c r="W38" s="745"/>
      <c r="X38" s="745"/>
      <c r="Y38" s="745"/>
      <c r="Z38" s="745"/>
      <c r="AA38" s="745" t="s">
        <v>480</v>
      </c>
      <c r="AB38" s="745"/>
      <c r="AC38" s="745"/>
      <c r="AD38" s="745"/>
      <c r="AE38" s="746"/>
      <c r="AF38" s="747" t="s">
        <v>111</v>
      </c>
      <c r="AG38" s="748"/>
      <c r="AH38" s="748"/>
      <c r="AI38" s="748"/>
      <c r="AJ38" s="749"/>
      <c r="AK38" s="816">
        <v>31</v>
      </c>
      <c r="AL38" s="817"/>
      <c r="AM38" s="817"/>
      <c r="AN38" s="817"/>
      <c r="AO38" s="817"/>
      <c r="AP38" s="817">
        <v>1056</v>
      </c>
      <c r="AQ38" s="817"/>
      <c r="AR38" s="817"/>
      <c r="AS38" s="817"/>
      <c r="AT38" s="817"/>
      <c r="AU38" s="817">
        <v>129</v>
      </c>
      <c r="AV38" s="817"/>
      <c r="AW38" s="817"/>
      <c r="AX38" s="817"/>
      <c r="AY38" s="817"/>
      <c r="AZ38" s="818"/>
      <c r="BA38" s="818"/>
      <c r="BB38" s="818"/>
      <c r="BC38" s="818"/>
      <c r="BD38" s="818"/>
      <c r="BE38" s="814" t="s">
        <v>388</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391</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392</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4983</v>
      </c>
      <c r="AG63" s="828"/>
      <c r="AH63" s="828"/>
      <c r="AI63" s="828"/>
      <c r="AJ63" s="829"/>
      <c r="AK63" s="830"/>
      <c r="AL63" s="825"/>
      <c r="AM63" s="825"/>
      <c r="AN63" s="825"/>
      <c r="AO63" s="825"/>
      <c r="AP63" s="828">
        <f>SUM(AP36:AP62)</f>
        <v>57696</v>
      </c>
      <c r="AQ63" s="828"/>
      <c r="AR63" s="828"/>
      <c r="AS63" s="828"/>
      <c r="AT63" s="828"/>
      <c r="AU63" s="828">
        <f>SUM(AU36:AU62)</f>
        <v>22755</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394</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395</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541</v>
      </c>
      <c r="C68" s="856"/>
      <c r="D68" s="856"/>
      <c r="E68" s="856"/>
      <c r="F68" s="856"/>
      <c r="G68" s="856"/>
      <c r="H68" s="856"/>
      <c r="I68" s="856"/>
      <c r="J68" s="856"/>
      <c r="K68" s="856"/>
      <c r="L68" s="856"/>
      <c r="M68" s="856"/>
      <c r="N68" s="856"/>
      <c r="O68" s="856"/>
      <c r="P68" s="857"/>
      <c r="Q68" s="858">
        <v>482</v>
      </c>
      <c r="R68" s="852"/>
      <c r="S68" s="852"/>
      <c r="T68" s="852"/>
      <c r="U68" s="852"/>
      <c r="V68" s="852">
        <v>472</v>
      </c>
      <c r="W68" s="852"/>
      <c r="X68" s="852"/>
      <c r="Y68" s="852"/>
      <c r="Z68" s="852"/>
      <c r="AA68" s="852">
        <v>10</v>
      </c>
      <c r="AB68" s="852"/>
      <c r="AC68" s="852"/>
      <c r="AD68" s="852"/>
      <c r="AE68" s="852"/>
      <c r="AF68" s="852">
        <v>9</v>
      </c>
      <c r="AG68" s="852"/>
      <c r="AH68" s="852"/>
      <c r="AI68" s="852"/>
      <c r="AJ68" s="852"/>
      <c r="AK68" s="852">
        <v>28</v>
      </c>
      <c r="AL68" s="852"/>
      <c r="AM68" s="852"/>
      <c r="AN68" s="852"/>
      <c r="AO68" s="852"/>
      <c r="AP68" s="852">
        <v>97</v>
      </c>
      <c r="AQ68" s="852"/>
      <c r="AR68" s="852"/>
      <c r="AS68" s="852"/>
      <c r="AT68" s="852"/>
      <c r="AU68" s="852">
        <v>9</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542</v>
      </c>
      <c r="C69" s="860"/>
      <c r="D69" s="860"/>
      <c r="E69" s="860"/>
      <c r="F69" s="860"/>
      <c r="G69" s="860"/>
      <c r="H69" s="860"/>
      <c r="I69" s="860"/>
      <c r="J69" s="860"/>
      <c r="K69" s="860"/>
      <c r="L69" s="860"/>
      <c r="M69" s="860"/>
      <c r="N69" s="860"/>
      <c r="O69" s="860"/>
      <c r="P69" s="861"/>
      <c r="Q69" s="862">
        <v>3</v>
      </c>
      <c r="R69" s="817"/>
      <c r="S69" s="817"/>
      <c r="T69" s="817"/>
      <c r="U69" s="817"/>
      <c r="V69" s="817">
        <v>2</v>
      </c>
      <c r="W69" s="817"/>
      <c r="X69" s="817"/>
      <c r="Y69" s="817"/>
      <c r="Z69" s="817"/>
      <c r="AA69" s="817">
        <v>1</v>
      </c>
      <c r="AB69" s="817"/>
      <c r="AC69" s="817"/>
      <c r="AD69" s="817"/>
      <c r="AE69" s="817"/>
      <c r="AF69" s="817">
        <v>1</v>
      </c>
      <c r="AG69" s="817"/>
      <c r="AH69" s="817"/>
      <c r="AI69" s="817"/>
      <c r="AJ69" s="817"/>
      <c r="AK69" s="817" t="s">
        <v>480</v>
      </c>
      <c r="AL69" s="817"/>
      <c r="AM69" s="817"/>
      <c r="AN69" s="817"/>
      <c r="AO69" s="817"/>
      <c r="AP69" s="817" t="s">
        <v>480</v>
      </c>
      <c r="AQ69" s="817"/>
      <c r="AR69" s="817"/>
      <c r="AS69" s="817"/>
      <c r="AT69" s="817"/>
      <c r="AU69" s="817" t="s">
        <v>480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543</v>
      </c>
      <c r="C70" s="860"/>
      <c r="D70" s="860"/>
      <c r="E70" s="860"/>
      <c r="F70" s="860"/>
      <c r="G70" s="860"/>
      <c r="H70" s="860"/>
      <c r="I70" s="860"/>
      <c r="J70" s="860"/>
      <c r="K70" s="860"/>
      <c r="L70" s="860"/>
      <c r="M70" s="860"/>
      <c r="N70" s="860"/>
      <c r="O70" s="860"/>
      <c r="P70" s="861"/>
      <c r="Q70" s="862">
        <v>1</v>
      </c>
      <c r="R70" s="817"/>
      <c r="S70" s="817"/>
      <c r="T70" s="817"/>
      <c r="U70" s="817"/>
      <c r="V70" s="817">
        <v>1</v>
      </c>
      <c r="W70" s="817"/>
      <c r="X70" s="817"/>
      <c r="Y70" s="817"/>
      <c r="Z70" s="817"/>
      <c r="AA70" s="817">
        <v>0</v>
      </c>
      <c r="AB70" s="817"/>
      <c r="AC70" s="817"/>
      <c r="AD70" s="817"/>
      <c r="AE70" s="817"/>
      <c r="AF70" s="817">
        <v>0</v>
      </c>
      <c r="AG70" s="817"/>
      <c r="AH70" s="817"/>
      <c r="AI70" s="817"/>
      <c r="AJ70" s="817"/>
      <c r="AK70" s="817" t="s">
        <v>480</v>
      </c>
      <c r="AL70" s="817"/>
      <c r="AM70" s="817"/>
      <c r="AN70" s="817"/>
      <c r="AO70" s="817"/>
      <c r="AP70" s="817" t="s">
        <v>480</v>
      </c>
      <c r="AQ70" s="817"/>
      <c r="AR70" s="817"/>
      <c r="AS70" s="817"/>
      <c r="AT70" s="817"/>
      <c r="AU70" s="817" t="s">
        <v>480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544</v>
      </c>
      <c r="C71" s="860"/>
      <c r="D71" s="860"/>
      <c r="E71" s="860"/>
      <c r="F71" s="860"/>
      <c r="G71" s="860"/>
      <c r="H71" s="860"/>
      <c r="I71" s="860"/>
      <c r="J71" s="860"/>
      <c r="K71" s="860"/>
      <c r="L71" s="860"/>
      <c r="M71" s="860"/>
      <c r="N71" s="860"/>
      <c r="O71" s="860"/>
      <c r="P71" s="861"/>
      <c r="Q71" s="862">
        <v>0</v>
      </c>
      <c r="R71" s="817"/>
      <c r="S71" s="817"/>
      <c r="T71" s="817"/>
      <c r="U71" s="817"/>
      <c r="V71" s="817">
        <v>0</v>
      </c>
      <c r="W71" s="817"/>
      <c r="X71" s="817"/>
      <c r="Y71" s="817"/>
      <c r="Z71" s="817"/>
      <c r="AA71" s="817">
        <v>0</v>
      </c>
      <c r="AB71" s="817"/>
      <c r="AC71" s="817"/>
      <c r="AD71" s="817"/>
      <c r="AE71" s="817"/>
      <c r="AF71" s="817">
        <v>0</v>
      </c>
      <c r="AG71" s="817"/>
      <c r="AH71" s="817"/>
      <c r="AI71" s="817"/>
      <c r="AJ71" s="817"/>
      <c r="AK71" s="817" t="s">
        <v>480</v>
      </c>
      <c r="AL71" s="817"/>
      <c r="AM71" s="817"/>
      <c r="AN71" s="817"/>
      <c r="AO71" s="817"/>
      <c r="AP71" s="817" t="s">
        <v>480</v>
      </c>
      <c r="AQ71" s="817"/>
      <c r="AR71" s="817"/>
      <c r="AS71" s="817"/>
      <c r="AT71" s="817"/>
      <c r="AU71" s="817" t="s">
        <v>480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545</v>
      </c>
      <c r="C72" s="860"/>
      <c r="D72" s="860"/>
      <c r="E72" s="860"/>
      <c r="F72" s="860"/>
      <c r="G72" s="860"/>
      <c r="H72" s="860"/>
      <c r="I72" s="860"/>
      <c r="J72" s="860"/>
      <c r="K72" s="860"/>
      <c r="L72" s="860"/>
      <c r="M72" s="860"/>
      <c r="N72" s="860"/>
      <c r="O72" s="860"/>
      <c r="P72" s="861"/>
      <c r="Q72" s="862">
        <v>9379</v>
      </c>
      <c r="R72" s="817"/>
      <c r="S72" s="817"/>
      <c r="T72" s="817"/>
      <c r="U72" s="817"/>
      <c r="V72" s="817">
        <v>8840</v>
      </c>
      <c r="W72" s="817"/>
      <c r="X72" s="817"/>
      <c r="Y72" s="817"/>
      <c r="Z72" s="817"/>
      <c r="AA72" s="817">
        <v>539</v>
      </c>
      <c r="AB72" s="817"/>
      <c r="AC72" s="817"/>
      <c r="AD72" s="817"/>
      <c r="AE72" s="817"/>
      <c r="AF72" s="817">
        <v>539</v>
      </c>
      <c r="AG72" s="817"/>
      <c r="AH72" s="817"/>
      <c r="AI72" s="817"/>
      <c r="AJ72" s="817"/>
      <c r="AK72" s="817">
        <v>2</v>
      </c>
      <c r="AL72" s="817"/>
      <c r="AM72" s="817"/>
      <c r="AN72" s="817"/>
      <c r="AO72" s="817"/>
      <c r="AP72" s="817" t="s">
        <v>480</v>
      </c>
      <c r="AQ72" s="817"/>
      <c r="AR72" s="817"/>
      <c r="AS72" s="817"/>
      <c r="AT72" s="817"/>
      <c r="AU72" s="817" t="s">
        <v>480</v>
      </c>
      <c r="AV72" s="817"/>
      <c r="AW72" s="817"/>
      <c r="AX72" s="817"/>
      <c r="AY72" s="817"/>
      <c r="AZ72" s="863" t="s">
        <v>552</v>
      </c>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546</v>
      </c>
      <c r="C73" s="860"/>
      <c r="D73" s="860"/>
      <c r="E73" s="860"/>
      <c r="F73" s="860"/>
      <c r="G73" s="860"/>
      <c r="H73" s="860"/>
      <c r="I73" s="860"/>
      <c r="J73" s="860"/>
      <c r="K73" s="860"/>
      <c r="L73" s="860"/>
      <c r="M73" s="860"/>
      <c r="N73" s="860"/>
      <c r="O73" s="860"/>
      <c r="P73" s="861"/>
      <c r="Q73" s="862">
        <v>6973</v>
      </c>
      <c r="R73" s="817"/>
      <c r="S73" s="817"/>
      <c r="T73" s="817"/>
      <c r="U73" s="817"/>
      <c r="V73" s="817">
        <v>6512</v>
      </c>
      <c r="W73" s="817"/>
      <c r="X73" s="817"/>
      <c r="Y73" s="817"/>
      <c r="Z73" s="817"/>
      <c r="AA73" s="817">
        <v>461</v>
      </c>
      <c r="AB73" s="817"/>
      <c r="AC73" s="817"/>
      <c r="AD73" s="817"/>
      <c r="AE73" s="817"/>
      <c r="AF73" s="817">
        <v>461</v>
      </c>
      <c r="AG73" s="817"/>
      <c r="AH73" s="817"/>
      <c r="AI73" s="817"/>
      <c r="AJ73" s="817"/>
      <c r="AK73" s="817"/>
      <c r="AL73" s="817"/>
      <c r="AM73" s="817"/>
      <c r="AN73" s="817"/>
      <c r="AO73" s="817"/>
      <c r="AP73" s="817">
        <v>1388</v>
      </c>
      <c r="AQ73" s="817"/>
      <c r="AR73" s="817"/>
      <c r="AS73" s="817"/>
      <c r="AT73" s="817"/>
      <c r="AU73" s="817">
        <v>1001</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547</v>
      </c>
      <c r="C74" s="860"/>
      <c r="D74" s="860"/>
      <c r="E74" s="860"/>
      <c r="F74" s="860"/>
      <c r="G74" s="860"/>
      <c r="H74" s="860"/>
      <c r="I74" s="860"/>
      <c r="J74" s="860"/>
      <c r="K74" s="860"/>
      <c r="L74" s="860"/>
      <c r="M74" s="860"/>
      <c r="N74" s="860"/>
      <c r="O74" s="860"/>
      <c r="P74" s="861"/>
      <c r="Q74" s="862">
        <v>282</v>
      </c>
      <c r="R74" s="817"/>
      <c r="S74" s="817"/>
      <c r="T74" s="817"/>
      <c r="U74" s="817"/>
      <c r="V74" s="817">
        <v>245</v>
      </c>
      <c r="W74" s="817"/>
      <c r="X74" s="817"/>
      <c r="Y74" s="817"/>
      <c r="Z74" s="817"/>
      <c r="AA74" s="817">
        <v>37</v>
      </c>
      <c r="AB74" s="817"/>
      <c r="AC74" s="817"/>
      <c r="AD74" s="817"/>
      <c r="AE74" s="817"/>
      <c r="AF74" s="817">
        <v>37</v>
      </c>
      <c r="AG74" s="817"/>
      <c r="AH74" s="817"/>
      <c r="AI74" s="817"/>
      <c r="AJ74" s="817"/>
      <c r="AK74" s="817" t="s">
        <v>480</v>
      </c>
      <c r="AL74" s="817"/>
      <c r="AM74" s="817"/>
      <c r="AN74" s="817"/>
      <c r="AO74" s="817"/>
      <c r="AP74" s="817">
        <v>155</v>
      </c>
      <c r="AQ74" s="817"/>
      <c r="AR74" s="817"/>
      <c r="AS74" s="817"/>
      <c r="AT74" s="817"/>
      <c r="AU74" s="817" t="s">
        <v>480</v>
      </c>
      <c r="AV74" s="817"/>
      <c r="AW74" s="817"/>
      <c r="AX74" s="817"/>
      <c r="AY74" s="817"/>
      <c r="AZ74" s="863" t="s">
        <v>550</v>
      </c>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41.25" customHeight="1">
      <c r="A75" s="212">
        <v>8</v>
      </c>
      <c r="B75" s="865" t="s">
        <v>548</v>
      </c>
      <c r="C75" s="860"/>
      <c r="D75" s="860"/>
      <c r="E75" s="860"/>
      <c r="F75" s="860"/>
      <c r="G75" s="860"/>
      <c r="H75" s="860"/>
      <c r="I75" s="860"/>
      <c r="J75" s="860"/>
      <c r="K75" s="860"/>
      <c r="L75" s="860"/>
      <c r="M75" s="860"/>
      <c r="N75" s="860"/>
      <c r="O75" s="860"/>
      <c r="P75" s="861"/>
      <c r="Q75" s="866">
        <v>145</v>
      </c>
      <c r="R75" s="867"/>
      <c r="S75" s="867"/>
      <c r="T75" s="867"/>
      <c r="U75" s="816"/>
      <c r="V75" s="868">
        <v>141</v>
      </c>
      <c r="W75" s="867"/>
      <c r="X75" s="867"/>
      <c r="Y75" s="867"/>
      <c r="Z75" s="816"/>
      <c r="AA75" s="868">
        <v>4</v>
      </c>
      <c r="AB75" s="867"/>
      <c r="AC75" s="867"/>
      <c r="AD75" s="867"/>
      <c r="AE75" s="816"/>
      <c r="AF75" s="868">
        <v>4</v>
      </c>
      <c r="AG75" s="867"/>
      <c r="AH75" s="867"/>
      <c r="AI75" s="867"/>
      <c r="AJ75" s="816"/>
      <c r="AK75" s="868" t="s">
        <v>480</v>
      </c>
      <c r="AL75" s="867"/>
      <c r="AM75" s="867"/>
      <c r="AN75" s="867"/>
      <c r="AO75" s="816"/>
      <c r="AP75" s="868" t="s">
        <v>480</v>
      </c>
      <c r="AQ75" s="867"/>
      <c r="AR75" s="867"/>
      <c r="AS75" s="867"/>
      <c r="AT75" s="816"/>
      <c r="AU75" s="868" t="s">
        <v>480</v>
      </c>
      <c r="AV75" s="867"/>
      <c r="AW75" s="867"/>
      <c r="AX75" s="867"/>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45.75" customHeight="1">
      <c r="A76" s="212">
        <v>9</v>
      </c>
      <c r="B76" s="865" t="s">
        <v>549</v>
      </c>
      <c r="C76" s="860"/>
      <c r="D76" s="860"/>
      <c r="E76" s="860"/>
      <c r="F76" s="860"/>
      <c r="G76" s="860"/>
      <c r="H76" s="860"/>
      <c r="I76" s="860"/>
      <c r="J76" s="860"/>
      <c r="K76" s="860"/>
      <c r="L76" s="860"/>
      <c r="M76" s="860"/>
      <c r="N76" s="860"/>
      <c r="O76" s="860"/>
      <c r="P76" s="861"/>
      <c r="Q76" s="866">
        <v>138804</v>
      </c>
      <c r="R76" s="867"/>
      <c r="S76" s="867"/>
      <c r="T76" s="867"/>
      <c r="U76" s="816"/>
      <c r="V76" s="868">
        <v>135917</v>
      </c>
      <c r="W76" s="867"/>
      <c r="X76" s="867"/>
      <c r="Y76" s="867"/>
      <c r="Z76" s="816"/>
      <c r="AA76" s="868">
        <v>2887</v>
      </c>
      <c r="AB76" s="867"/>
      <c r="AC76" s="867"/>
      <c r="AD76" s="867"/>
      <c r="AE76" s="816"/>
      <c r="AF76" s="868">
        <v>2887</v>
      </c>
      <c r="AG76" s="867"/>
      <c r="AH76" s="867"/>
      <c r="AI76" s="867"/>
      <c r="AJ76" s="816"/>
      <c r="AK76" s="868">
        <v>1030</v>
      </c>
      <c r="AL76" s="867"/>
      <c r="AM76" s="867"/>
      <c r="AN76" s="867"/>
      <c r="AO76" s="816"/>
      <c r="AP76" s="868" t="s">
        <v>480</v>
      </c>
      <c r="AQ76" s="867"/>
      <c r="AR76" s="867"/>
      <c r="AS76" s="867"/>
      <c r="AT76" s="816"/>
      <c r="AU76" s="868" t="s">
        <v>480</v>
      </c>
      <c r="AV76" s="867"/>
      <c r="AW76" s="867"/>
      <c r="AX76" s="867"/>
      <c r="AY76" s="816"/>
      <c r="AZ76" s="863" t="s">
        <v>551</v>
      </c>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6"/>
      <c r="R77" s="867"/>
      <c r="S77" s="867"/>
      <c r="T77" s="867"/>
      <c r="U77" s="816"/>
      <c r="V77" s="868"/>
      <c r="W77" s="867"/>
      <c r="X77" s="867"/>
      <c r="Y77" s="867"/>
      <c r="Z77" s="816"/>
      <c r="AA77" s="868"/>
      <c r="AB77" s="867"/>
      <c r="AC77" s="867"/>
      <c r="AD77" s="867"/>
      <c r="AE77" s="816"/>
      <c r="AF77" s="868"/>
      <c r="AG77" s="867"/>
      <c r="AH77" s="867"/>
      <c r="AI77" s="867"/>
      <c r="AJ77" s="816"/>
      <c r="AK77" s="868"/>
      <c r="AL77" s="867"/>
      <c r="AM77" s="867"/>
      <c r="AN77" s="867"/>
      <c r="AO77" s="816"/>
      <c r="AP77" s="868"/>
      <c r="AQ77" s="867"/>
      <c r="AR77" s="867"/>
      <c r="AS77" s="867"/>
      <c r="AT77" s="816"/>
      <c r="AU77" s="868"/>
      <c r="AV77" s="867"/>
      <c r="AW77" s="867"/>
      <c r="AX77" s="867"/>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396</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SUM(AF68:AF87)</f>
        <v>3938</v>
      </c>
      <c r="AG88" s="828"/>
      <c r="AH88" s="828"/>
      <c r="AI88" s="828"/>
      <c r="AJ88" s="828"/>
      <c r="AK88" s="825"/>
      <c r="AL88" s="825"/>
      <c r="AM88" s="825"/>
      <c r="AN88" s="825"/>
      <c r="AO88" s="825"/>
      <c r="AP88" s="828">
        <f t="shared" ref="AP88" si="0">SUM(AP68:AP87)</f>
        <v>1640</v>
      </c>
      <c r="AQ88" s="828"/>
      <c r="AR88" s="828"/>
      <c r="AS88" s="828"/>
      <c r="AT88" s="828"/>
      <c r="AU88" s="828">
        <f t="shared" ref="AU88" si="1">SUM(AU68:AU87)</f>
        <v>1010</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397</v>
      </c>
      <c r="BS102" s="777"/>
      <c r="BT102" s="777"/>
      <c r="BU102" s="777"/>
      <c r="BV102" s="777"/>
      <c r="BW102" s="777"/>
      <c r="BX102" s="777"/>
      <c r="BY102" s="777"/>
      <c r="BZ102" s="777"/>
      <c r="CA102" s="777"/>
      <c r="CB102" s="777"/>
      <c r="CC102" s="777"/>
      <c r="CD102" s="777"/>
      <c r="CE102" s="777"/>
      <c r="CF102" s="777"/>
      <c r="CG102" s="778"/>
      <c r="CH102" s="876"/>
      <c r="CI102" s="877"/>
      <c r="CJ102" s="877"/>
      <c r="CK102" s="877"/>
      <c r="CL102" s="878"/>
      <c r="CM102" s="876"/>
      <c r="CN102" s="877"/>
      <c r="CO102" s="877"/>
      <c r="CP102" s="877"/>
      <c r="CQ102" s="878"/>
      <c r="CR102" s="879">
        <f>SUM(CR7:CR101)</f>
        <v>561</v>
      </c>
      <c r="CS102" s="836"/>
      <c r="CT102" s="836"/>
      <c r="CU102" s="836"/>
      <c r="CV102" s="880"/>
      <c r="CW102" s="879">
        <f t="shared" ref="CW102" si="2">SUM(CW7:CW101)</f>
        <v>330</v>
      </c>
      <c r="CX102" s="836"/>
      <c r="CY102" s="836"/>
      <c r="CZ102" s="836"/>
      <c r="DA102" s="880"/>
      <c r="DB102" s="879">
        <f t="shared" ref="DB102" si="3">SUM(DB7:DB101)</f>
        <v>82</v>
      </c>
      <c r="DC102" s="836"/>
      <c r="DD102" s="836"/>
      <c r="DE102" s="836"/>
      <c r="DF102" s="880"/>
      <c r="DG102" s="879">
        <f t="shared" ref="DG102" si="4">SUM(DG7:DG101)</f>
        <v>943</v>
      </c>
      <c r="DH102" s="836"/>
      <c r="DI102" s="836"/>
      <c r="DJ102" s="836"/>
      <c r="DK102" s="880"/>
      <c r="DL102" s="879" t="s">
        <v>480</v>
      </c>
      <c r="DM102" s="836"/>
      <c r="DN102" s="836"/>
      <c r="DO102" s="836"/>
      <c r="DP102" s="880"/>
      <c r="DQ102" s="879" t="s">
        <v>480</v>
      </c>
      <c r="DR102" s="836"/>
      <c r="DS102" s="836"/>
      <c r="DT102" s="836"/>
      <c r="DU102" s="880"/>
      <c r="DV102" s="905"/>
      <c r="DW102" s="906"/>
      <c r="DX102" s="906"/>
      <c r="DY102" s="906"/>
      <c r="DZ102" s="90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8" t="s">
        <v>398</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9" t="s">
        <v>399</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0" t="s">
        <v>402</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403</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97" customFormat="1" ht="26.25" customHeight="1">
      <c r="A109" s="903" t="s">
        <v>404</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405</v>
      </c>
      <c r="AB109" s="882"/>
      <c r="AC109" s="882"/>
      <c r="AD109" s="882"/>
      <c r="AE109" s="883"/>
      <c r="AF109" s="881" t="s">
        <v>285</v>
      </c>
      <c r="AG109" s="882"/>
      <c r="AH109" s="882"/>
      <c r="AI109" s="882"/>
      <c r="AJ109" s="883"/>
      <c r="AK109" s="881" t="s">
        <v>284</v>
      </c>
      <c r="AL109" s="882"/>
      <c r="AM109" s="882"/>
      <c r="AN109" s="882"/>
      <c r="AO109" s="883"/>
      <c r="AP109" s="881" t="s">
        <v>406</v>
      </c>
      <c r="AQ109" s="882"/>
      <c r="AR109" s="882"/>
      <c r="AS109" s="882"/>
      <c r="AT109" s="884"/>
      <c r="AU109" s="903" t="s">
        <v>404</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405</v>
      </c>
      <c r="BR109" s="882"/>
      <c r="BS109" s="882"/>
      <c r="BT109" s="882"/>
      <c r="BU109" s="883"/>
      <c r="BV109" s="881" t="s">
        <v>285</v>
      </c>
      <c r="BW109" s="882"/>
      <c r="BX109" s="882"/>
      <c r="BY109" s="882"/>
      <c r="BZ109" s="883"/>
      <c r="CA109" s="881" t="s">
        <v>284</v>
      </c>
      <c r="CB109" s="882"/>
      <c r="CC109" s="882"/>
      <c r="CD109" s="882"/>
      <c r="CE109" s="883"/>
      <c r="CF109" s="904" t="s">
        <v>406</v>
      </c>
      <c r="CG109" s="904"/>
      <c r="CH109" s="904"/>
      <c r="CI109" s="904"/>
      <c r="CJ109" s="904"/>
      <c r="CK109" s="881" t="s">
        <v>407</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405</v>
      </c>
      <c r="DH109" s="882"/>
      <c r="DI109" s="882"/>
      <c r="DJ109" s="882"/>
      <c r="DK109" s="883"/>
      <c r="DL109" s="881" t="s">
        <v>285</v>
      </c>
      <c r="DM109" s="882"/>
      <c r="DN109" s="882"/>
      <c r="DO109" s="882"/>
      <c r="DP109" s="883"/>
      <c r="DQ109" s="881" t="s">
        <v>284</v>
      </c>
      <c r="DR109" s="882"/>
      <c r="DS109" s="882"/>
      <c r="DT109" s="882"/>
      <c r="DU109" s="883"/>
      <c r="DV109" s="881" t="s">
        <v>406</v>
      </c>
      <c r="DW109" s="882"/>
      <c r="DX109" s="882"/>
      <c r="DY109" s="882"/>
      <c r="DZ109" s="884"/>
    </row>
    <row r="110" spans="1:131" s="197" customFormat="1" ht="26.25" customHeight="1">
      <c r="A110" s="885" t="s">
        <v>408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9017068</v>
      </c>
      <c r="AB110" s="889"/>
      <c r="AC110" s="889"/>
      <c r="AD110" s="889"/>
      <c r="AE110" s="890"/>
      <c r="AF110" s="891">
        <v>9391968</v>
      </c>
      <c r="AG110" s="889"/>
      <c r="AH110" s="889"/>
      <c r="AI110" s="889"/>
      <c r="AJ110" s="890"/>
      <c r="AK110" s="891">
        <v>9029451</v>
      </c>
      <c r="AL110" s="889"/>
      <c r="AM110" s="889"/>
      <c r="AN110" s="889"/>
      <c r="AO110" s="890"/>
      <c r="AP110" s="892">
        <v>28.8</v>
      </c>
      <c r="AQ110" s="893"/>
      <c r="AR110" s="893"/>
      <c r="AS110" s="893"/>
      <c r="AT110" s="894"/>
      <c r="AU110" s="895" t="s">
        <v>60</v>
      </c>
      <c r="AV110" s="896"/>
      <c r="AW110" s="896"/>
      <c r="AX110" s="896"/>
      <c r="AY110" s="897"/>
      <c r="AZ110" s="939" t="s">
        <v>409</v>
      </c>
      <c r="BA110" s="886"/>
      <c r="BB110" s="886"/>
      <c r="BC110" s="886"/>
      <c r="BD110" s="886"/>
      <c r="BE110" s="886"/>
      <c r="BF110" s="886"/>
      <c r="BG110" s="886"/>
      <c r="BH110" s="886"/>
      <c r="BI110" s="886"/>
      <c r="BJ110" s="886"/>
      <c r="BK110" s="886"/>
      <c r="BL110" s="886"/>
      <c r="BM110" s="886"/>
      <c r="BN110" s="886"/>
      <c r="BO110" s="886"/>
      <c r="BP110" s="887"/>
      <c r="BQ110" s="925">
        <v>93985342</v>
      </c>
      <c r="BR110" s="926"/>
      <c r="BS110" s="926"/>
      <c r="BT110" s="926"/>
      <c r="BU110" s="926"/>
      <c r="BV110" s="926">
        <v>97269185</v>
      </c>
      <c r="BW110" s="926"/>
      <c r="BX110" s="926"/>
      <c r="BY110" s="926"/>
      <c r="BZ110" s="926"/>
      <c r="CA110" s="926">
        <v>103133522</v>
      </c>
      <c r="CB110" s="926"/>
      <c r="CC110" s="926"/>
      <c r="CD110" s="926"/>
      <c r="CE110" s="926"/>
      <c r="CF110" s="940">
        <v>329</v>
      </c>
      <c r="CG110" s="941"/>
      <c r="CH110" s="941"/>
      <c r="CI110" s="941"/>
      <c r="CJ110" s="941"/>
      <c r="CK110" s="942" t="s">
        <v>410</v>
      </c>
      <c r="CL110" s="943"/>
      <c r="CM110" s="922" t="s">
        <v>411</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25" t="s">
        <v>111</v>
      </c>
      <c r="DH110" s="926"/>
      <c r="DI110" s="926"/>
      <c r="DJ110" s="926"/>
      <c r="DK110" s="926"/>
      <c r="DL110" s="926" t="s">
        <v>111</v>
      </c>
      <c r="DM110" s="926"/>
      <c r="DN110" s="926"/>
      <c r="DO110" s="926"/>
      <c r="DP110" s="926"/>
      <c r="DQ110" s="926" t="s">
        <v>111</v>
      </c>
      <c r="DR110" s="926"/>
      <c r="DS110" s="926"/>
      <c r="DT110" s="926"/>
      <c r="DU110" s="926"/>
      <c r="DV110" s="927" t="s">
        <v>111</v>
      </c>
      <c r="DW110" s="927"/>
      <c r="DX110" s="927"/>
      <c r="DY110" s="927"/>
      <c r="DZ110" s="928"/>
    </row>
    <row r="111" spans="1:131" s="197" customFormat="1" ht="26.25" customHeight="1">
      <c r="A111" s="929" t="s">
        <v>412</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111</v>
      </c>
      <c r="AB111" s="933"/>
      <c r="AC111" s="933"/>
      <c r="AD111" s="933"/>
      <c r="AE111" s="934"/>
      <c r="AF111" s="935" t="s">
        <v>111</v>
      </c>
      <c r="AG111" s="933"/>
      <c r="AH111" s="933"/>
      <c r="AI111" s="933"/>
      <c r="AJ111" s="934"/>
      <c r="AK111" s="935" t="s">
        <v>111</v>
      </c>
      <c r="AL111" s="933"/>
      <c r="AM111" s="933"/>
      <c r="AN111" s="933"/>
      <c r="AO111" s="934"/>
      <c r="AP111" s="936" t="s">
        <v>111</v>
      </c>
      <c r="AQ111" s="937"/>
      <c r="AR111" s="937"/>
      <c r="AS111" s="937"/>
      <c r="AT111" s="938"/>
      <c r="AU111" s="898"/>
      <c r="AV111" s="899"/>
      <c r="AW111" s="899"/>
      <c r="AX111" s="899"/>
      <c r="AY111" s="900"/>
      <c r="AZ111" s="948" t="s">
        <v>413</v>
      </c>
      <c r="BA111" s="949"/>
      <c r="BB111" s="949"/>
      <c r="BC111" s="949"/>
      <c r="BD111" s="949"/>
      <c r="BE111" s="949"/>
      <c r="BF111" s="949"/>
      <c r="BG111" s="949"/>
      <c r="BH111" s="949"/>
      <c r="BI111" s="949"/>
      <c r="BJ111" s="949"/>
      <c r="BK111" s="949"/>
      <c r="BL111" s="949"/>
      <c r="BM111" s="949"/>
      <c r="BN111" s="949"/>
      <c r="BO111" s="949"/>
      <c r="BP111" s="950"/>
      <c r="BQ111" s="918">
        <v>4361638</v>
      </c>
      <c r="BR111" s="919"/>
      <c r="BS111" s="919"/>
      <c r="BT111" s="919"/>
      <c r="BU111" s="919"/>
      <c r="BV111" s="919">
        <v>3318084</v>
      </c>
      <c r="BW111" s="919"/>
      <c r="BX111" s="919"/>
      <c r="BY111" s="919"/>
      <c r="BZ111" s="919"/>
      <c r="CA111" s="919">
        <v>2115048</v>
      </c>
      <c r="CB111" s="919"/>
      <c r="CC111" s="919"/>
      <c r="CD111" s="919"/>
      <c r="CE111" s="919"/>
      <c r="CF111" s="913">
        <v>6.7</v>
      </c>
      <c r="CG111" s="914"/>
      <c r="CH111" s="914"/>
      <c r="CI111" s="914"/>
      <c r="CJ111" s="914"/>
      <c r="CK111" s="944"/>
      <c r="CL111" s="945"/>
      <c r="CM111" s="915" t="s">
        <v>414</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111</v>
      </c>
      <c r="DH111" s="919"/>
      <c r="DI111" s="919"/>
      <c r="DJ111" s="919"/>
      <c r="DK111" s="919"/>
      <c r="DL111" s="919" t="s">
        <v>111</v>
      </c>
      <c r="DM111" s="919"/>
      <c r="DN111" s="919"/>
      <c r="DO111" s="919"/>
      <c r="DP111" s="919"/>
      <c r="DQ111" s="919" t="s">
        <v>111</v>
      </c>
      <c r="DR111" s="919"/>
      <c r="DS111" s="919"/>
      <c r="DT111" s="919"/>
      <c r="DU111" s="919"/>
      <c r="DV111" s="920" t="s">
        <v>111</v>
      </c>
      <c r="DW111" s="920"/>
      <c r="DX111" s="920"/>
      <c r="DY111" s="920"/>
      <c r="DZ111" s="921"/>
    </row>
    <row r="112" spans="1:131" s="197" customFormat="1" ht="26.25" customHeight="1">
      <c r="A112" s="951" t="s">
        <v>415</v>
      </c>
      <c r="B112" s="952"/>
      <c r="C112" s="949" t="s">
        <v>416</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57" t="s">
        <v>111</v>
      </c>
      <c r="AB112" s="958"/>
      <c r="AC112" s="958"/>
      <c r="AD112" s="958"/>
      <c r="AE112" s="959"/>
      <c r="AF112" s="960" t="s">
        <v>111</v>
      </c>
      <c r="AG112" s="958"/>
      <c r="AH112" s="958"/>
      <c r="AI112" s="958"/>
      <c r="AJ112" s="959"/>
      <c r="AK112" s="960" t="s">
        <v>111</v>
      </c>
      <c r="AL112" s="958"/>
      <c r="AM112" s="958"/>
      <c r="AN112" s="958"/>
      <c r="AO112" s="959"/>
      <c r="AP112" s="961" t="s">
        <v>111</v>
      </c>
      <c r="AQ112" s="962"/>
      <c r="AR112" s="962"/>
      <c r="AS112" s="962"/>
      <c r="AT112" s="963"/>
      <c r="AU112" s="898"/>
      <c r="AV112" s="899"/>
      <c r="AW112" s="899"/>
      <c r="AX112" s="899"/>
      <c r="AY112" s="900"/>
      <c r="AZ112" s="948" t="s">
        <v>417</v>
      </c>
      <c r="BA112" s="949"/>
      <c r="BB112" s="949"/>
      <c r="BC112" s="949"/>
      <c r="BD112" s="949"/>
      <c r="BE112" s="949"/>
      <c r="BF112" s="949"/>
      <c r="BG112" s="949"/>
      <c r="BH112" s="949"/>
      <c r="BI112" s="949"/>
      <c r="BJ112" s="949"/>
      <c r="BK112" s="949"/>
      <c r="BL112" s="949"/>
      <c r="BM112" s="949"/>
      <c r="BN112" s="949"/>
      <c r="BO112" s="949"/>
      <c r="BP112" s="950"/>
      <c r="BQ112" s="918">
        <v>28666985</v>
      </c>
      <c r="BR112" s="919"/>
      <c r="BS112" s="919"/>
      <c r="BT112" s="919"/>
      <c r="BU112" s="919"/>
      <c r="BV112" s="919">
        <v>30899154</v>
      </c>
      <c r="BW112" s="919"/>
      <c r="BX112" s="919"/>
      <c r="BY112" s="919"/>
      <c r="BZ112" s="919"/>
      <c r="CA112" s="919">
        <v>32899445</v>
      </c>
      <c r="CB112" s="919"/>
      <c r="CC112" s="919"/>
      <c r="CD112" s="919"/>
      <c r="CE112" s="919"/>
      <c r="CF112" s="913">
        <v>104.9</v>
      </c>
      <c r="CG112" s="914"/>
      <c r="CH112" s="914"/>
      <c r="CI112" s="914"/>
      <c r="CJ112" s="914"/>
      <c r="CK112" s="944"/>
      <c r="CL112" s="945"/>
      <c r="CM112" s="915" t="s">
        <v>418</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v>3406</v>
      </c>
      <c r="DH112" s="919"/>
      <c r="DI112" s="919"/>
      <c r="DJ112" s="919"/>
      <c r="DK112" s="919"/>
      <c r="DL112" s="919">
        <v>2206</v>
      </c>
      <c r="DM112" s="919"/>
      <c r="DN112" s="919"/>
      <c r="DO112" s="919"/>
      <c r="DP112" s="919"/>
      <c r="DQ112" s="919">
        <v>1217</v>
      </c>
      <c r="DR112" s="919"/>
      <c r="DS112" s="919"/>
      <c r="DT112" s="919"/>
      <c r="DU112" s="919"/>
      <c r="DV112" s="920">
        <v>0</v>
      </c>
      <c r="DW112" s="920"/>
      <c r="DX112" s="920"/>
      <c r="DY112" s="920"/>
      <c r="DZ112" s="921"/>
    </row>
    <row r="113" spans="1:130" s="197" customFormat="1" ht="26.25" customHeight="1">
      <c r="A113" s="953"/>
      <c r="B113" s="954"/>
      <c r="C113" s="949" t="s">
        <v>419</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32">
        <v>2106722</v>
      </c>
      <c r="AB113" s="933"/>
      <c r="AC113" s="933"/>
      <c r="AD113" s="933"/>
      <c r="AE113" s="934"/>
      <c r="AF113" s="935">
        <v>2073715</v>
      </c>
      <c r="AG113" s="933"/>
      <c r="AH113" s="933"/>
      <c r="AI113" s="933"/>
      <c r="AJ113" s="934"/>
      <c r="AK113" s="935">
        <v>2087021</v>
      </c>
      <c r="AL113" s="933"/>
      <c r="AM113" s="933"/>
      <c r="AN113" s="933"/>
      <c r="AO113" s="934"/>
      <c r="AP113" s="936">
        <v>6.7</v>
      </c>
      <c r="AQ113" s="937"/>
      <c r="AR113" s="937"/>
      <c r="AS113" s="937"/>
      <c r="AT113" s="938"/>
      <c r="AU113" s="898"/>
      <c r="AV113" s="899"/>
      <c r="AW113" s="899"/>
      <c r="AX113" s="899"/>
      <c r="AY113" s="900"/>
      <c r="AZ113" s="948" t="s">
        <v>420</v>
      </c>
      <c r="BA113" s="949"/>
      <c r="BB113" s="949"/>
      <c r="BC113" s="949"/>
      <c r="BD113" s="949"/>
      <c r="BE113" s="949"/>
      <c r="BF113" s="949"/>
      <c r="BG113" s="949"/>
      <c r="BH113" s="949"/>
      <c r="BI113" s="949"/>
      <c r="BJ113" s="949"/>
      <c r="BK113" s="949"/>
      <c r="BL113" s="949"/>
      <c r="BM113" s="949"/>
      <c r="BN113" s="949"/>
      <c r="BO113" s="949"/>
      <c r="BP113" s="950"/>
      <c r="BQ113" s="918">
        <v>542508</v>
      </c>
      <c r="BR113" s="919"/>
      <c r="BS113" s="919"/>
      <c r="BT113" s="919"/>
      <c r="BU113" s="919"/>
      <c r="BV113" s="919">
        <v>755647</v>
      </c>
      <c r="BW113" s="919"/>
      <c r="BX113" s="919"/>
      <c r="BY113" s="919"/>
      <c r="BZ113" s="919"/>
      <c r="CA113" s="919">
        <v>1009950</v>
      </c>
      <c r="CB113" s="919"/>
      <c r="CC113" s="919"/>
      <c r="CD113" s="919"/>
      <c r="CE113" s="919"/>
      <c r="CF113" s="913">
        <v>3.2</v>
      </c>
      <c r="CG113" s="914"/>
      <c r="CH113" s="914"/>
      <c r="CI113" s="914"/>
      <c r="CJ113" s="914"/>
      <c r="CK113" s="944"/>
      <c r="CL113" s="945"/>
      <c r="CM113" s="915" t="s">
        <v>421</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7" t="s">
        <v>111</v>
      </c>
      <c r="DH113" s="958"/>
      <c r="DI113" s="958"/>
      <c r="DJ113" s="958"/>
      <c r="DK113" s="959"/>
      <c r="DL113" s="960" t="s">
        <v>111</v>
      </c>
      <c r="DM113" s="958"/>
      <c r="DN113" s="958"/>
      <c r="DO113" s="958"/>
      <c r="DP113" s="959"/>
      <c r="DQ113" s="960" t="s">
        <v>111</v>
      </c>
      <c r="DR113" s="958"/>
      <c r="DS113" s="958"/>
      <c r="DT113" s="958"/>
      <c r="DU113" s="959"/>
      <c r="DV113" s="961" t="s">
        <v>111</v>
      </c>
      <c r="DW113" s="962"/>
      <c r="DX113" s="962"/>
      <c r="DY113" s="962"/>
      <c r="DZ113" s="963"/>
    </row>
    <row r="114" spans="1:130" s="197" customFormat="1" ht="26.25" customHeight="1">
      <c r="A114" s="953"/>
      <c r="B114" s="954"/>
      <c r="C114" s="949" t="s">
        <v>422</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57">
        <v>36227</v>
      </c>
      <c r="AB114" s="958"/>
      <c r="AC114" s="958"/>
      <c r="AD114" s="958"/>
      <c r="AE114" s="959"/>
      <c r="AF114" s="960">
        <v>35939</v>
      </c>
      <c r="AG114" s="958"/>
      <c r="AH114" s="958"/>
      <c r="AI114" s="958"/>
      <c r="AJ114" s="959"/>
      <c r="AK114" s="960">
        <v>36647</v>
      </c>
      <c r="AL114" s="958"/>
      <c r="AM114" s="958"/>
      <c r="AN114" s="958"/>
      <c r="AO114" s="959"/>
      <c r="AP114" s="961">
        <v>0.1</v>
      </c>
      <c r="AQ114" s="962"/>
      <c r="AR114" s="962"/>
      <c r="AS114" s="962"/>
      <c r="AT114" s="963"/>
      <c r="AU114" s="898"/>
      <c r="AV114" s="899"/>
      <c r="AW114" s="899"/>
      <c r="AX114" s="899"/>
      <c r="AY114" s="900"/>
      <c r="AZ114" s="948" t="s">
        <v>423</v>
      </c>
      <c r="BA114" s="949"/>
      <c r="BB114" s="949"/>
      <c r="BC114" s="949"/>
      <c r="BD114" s="949"/>
      <c r="BE114" s="949"/>
      <c r="BF114" s="949"/>
      <c r="BG114" s="949"/>
      <c r="BH114" s="949"/>
      <c r="BI114" s="949"/>
      <c r="BJ114" s="949"/>
      <c r="BK114" s="949"/>
      <c r="BL114" s="949"/>
      <c r="BM114" s="949"/>
      <c r="BN114" s="949"/>
      <c r="BO114" s="949"/>
      <c r="BP114" s="950"/>
      <c r="BQ114" s="918">
        <v>17097255</v>
      </c>
      <c r="BR114" s="919"/>
      <c r="BS114" s="919"/>
      <c r="BT114" s="919"/>
      <c r="BU114" s="919"/>
      <c r="BV114" s="919">
        <v>16442415</v>
      </c>
      <c r="BW114" s="919"/>
      <c r="BX114" s="919"/>
      <c r="BY114" s="919"/>
      <c r="BZ114" s="919"/>
      <c r="CA114" s="919">
        <v>14905739</v>
      </c>
      <c r="CB114" s="919"/>
      <c r="CC114" s="919"/>
      <c r="CD114" s="919"/>
      <c r="CE114" s="919"/>
      <c r="CF114" s="913">
        <v>47.5</v>
      </c>
      <c r="CG114" s="914"/>
      <c r="CH114" s="914"/>
      <c r="CI114" s="914"/>
      <c r="CJ114" s="914"/>
      <c r="CK114" s="944"/>
      <c r="CL114" s="945"/>
      <c r="CM114" s="915" t="s">
        <v>424</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7" t="s">
        <v>111</v>
      </c>
      <c r="DH114" s="958"/>
      <c r="DI114" s="958"/>
      <c r="DJ114" s="958"/>
      <c r="DK114" s="959"/>
      <c r="DL114" s="960" t="s">
        <v>111</v>
      </c>
      <c r="DM114" s="958"/>
      <c r="DN114" s="958"/>
      <c r="DO114" s="958"/>
      <c r="DP114" s="959"/>
      <c r="DQ114" s="960" t="s">
        <v>111</v>
      </c>
      <c r="DR114" s="958"/>
      <c r="DS114" s="958"/>
      <c r="DT114" s="958"/>
      <c r="DU114" s="959"/>
      <c r="DV114" s="961" t="s">
        <v>111</v>
      </c>
      <c r="DW114" s="962"/>
      <c r="DX114" s="962"/>
      <c r="DY114" s="962"/>
      <c r="DZ114" s="963"/>
    </row>
    <row r="115" spans="1:130" s="197" customFormat="1" ht="26.25" customHeight="1">
      <c r="A115" s="953"/>
      <c r="B115" s="954"/>
      <c r="C115" s="949" t="s">
        <v>425</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32">
        <v>334487</v>
      </c>
      <c r="AB115" s="933"/>
      <c r="AC115" s="933"/>
      <c r="AD115" s="933"/>
      <c r="AE115" s="934"/>
      <c r="AF115" s="935">
        <v>317347</v>
      </c>
      <c r="AG115" s="933"/>
      <c r="AH115" s="933"/>
      <c r="AI115" s="933"/>
      <c r="AJ115" s="934"/>
      <c r="AK115" s="935">
        <v>179823</v>
      </c>
      <c r="AL115" s="933"/>
      <c r="AM115" s="933"/>
      <c r="AN115" s="933"/>
      <c r="AO115" s="934"/>
      <c r="AP115" s="936">
        <v>0.6</v>
      </c>
      <c r="AQ115" s="937"/>
      <c r="AR115" s="937"/>
      <c r="AS115" s="937"/>
      <c r="AT115" s="938"/>
      <c r="AU115" s="898"/>
      <c r="AV115" s="899"/>
      <c r="AW115" s="899"/>
      <c r="AX115" s="899"/>
      <c r="AY115" s="900"/>
      <c r="AZ115" s="948" t="s">
        <v>426</v>
      </c>
      <c r="BA115" s="949"/>
      <c r="BB115" s="949"/>
      <c r="BC115" s="949"/>
      <c r="BD115" s="949"/>
      <c r="BE115" s="949"/>
      <c r="BF115" s="949"/>
      <c r="BG115" s="949"/>
      <c r="BH115" s="949"/>
      <c r="BI115" s="949"/>
      <c r="BJ115" s="949"/>
      <c r="BK115" s="949"/>
      <c r="BL115" s="949"/>
      <c r="BM115" s="949"/>
      <c r="BN115" s="949"/>
      <c r="BO115" s="949"/>
      <c r="BP115" s="950"/>
      <c r="BQ115" s="918">
        <v>52299</v>
      </c>
      <c r="BR115" s="919"/>
      <c r="BS115" s="919"/>
      <c r="BT115" s="919"/>
      <c r="BU115" s="919"/>
      <c r="BV115" s="919" t="s">
        <v>111</v>
      </c>
      <c r="BW115" s="919"/>
      <c r="BX115" s="919"/>
      <c r="BY115" s="919"/>
      <c r="BZ115" s="919"/>
      <c r="CA115" s="919" t="s">
        <v>111</v>
      </c>
      <c r="CB115" s="919"/>
      <c r="CC115" s="919"/>
      <c r="CD115" s="919"/>
      <c r="CE115" s="919"/>
      <c r="CF115" s="913" t="s">
        <v>111</v>
      </c>
      <c r="CG115" s="914"/>
      <c r="CH115" s="914"/>
      <c r="CI115" s="914"/>
      <c r="CJ115" s="914"/>
      <c r="CK115" s="944"/>
      <c r="CL115" s="945"/>
      <c r="CM115" s="948" t="s">
        <v>427</v>
      </c>
      <c r="CN115" s="972"/>
      <c r="CO115" s="972"/>
      <c r="CP115" s="972"/>
      <c r="CQ115" s="972"/>
      <c r="CR115" s="972"/>
      <c r="CS115" s="972"/>
      <c r="CT115" s="972"/>
      <c r="CU115" s="972"/>
      <c r="CV115" s="972"/>
      <c r="CW115" s="972"/>
      <c r="CX115" s="972"/>
      <c r="CY115" s="972"/>
      <c r="CZ115" s="972"/>
      <c r="DA115" s="972"/>
      <c r="DB115" s="972"/>
      <c r="DC115" s="972"/>
      <c r="DD115" s="972"/>
      <c r="DE115" s="972"/>
      <c r="DF115" s="950"/>
      <c r="DG115" s="957">
        <v>2897824</v>
      </c>
      <c r="DH115" s="958"/>
      <c r="DI115" s="958"/>
      <c r="DJ115" s="958"/>
      <c r="DK115" s="959"/>
      <c r="DL115" s="960">
        <v>2019565</v>
      </c>
      <c r="DM115" s="958"/>
      <c r="DN115" s="958"/>
      <c r="DO115" s="958"/>
      <c r="DP115" s="959"/>
      <c r="DQ115" s="960">
        <v>943236</v>
      </c>
      <c r="DR115" s="958"/>
      <c r="DS115" s="958"/>
      <c r="DT115" s="958"/>
      <c r="DU115" s="959"/>
      <c r="DV115" s="961">
        <v>3</v>
      </c>
      <c r="DW115" s="962"/>
      <c r="DX115" s="962"/>
      <c r="DY115" s="962"/>
      <c r="DZ115" s="963"/>
    </row>
    <row r="116" spans="1:130" s="197" customFormat="1" ht="26.25" customHeight="1">
      <c r="A116" s="955"/>
      <c r="B116" s="956"/>
      <c r="C116" s="970" t="s">
        <v>428</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57">
        <v>7225</v>
      </c>
      <c r="AB116" s="958"/>
      <c r="AC116" s="958"/>
      <c r="AD116" s="958"/>
      <c r="AE116" s="959"/>
      <c r="AF116" s="960">
        <v>5333</v>
      </c>
      <c r="AG116" s="958"/>
      <c r="AH116" s="958"/>
      <c r="AI116" s="958"/>
      <c r="AJ116" s="959"/>
      <c r="AK116" s="960">
        <v>7837</v>
      </c>
      <c r="AL116" s="958"/>
      <c r="AM116" s="958"/>
      <c r="AN116" s="958"/>
      <c r="AO116" s="959"/>
      <c r="AP116" s="961">
        <v>0</v>
      </c>
      <c r="AQ116" s="962"/>
      <c r="AR116" s="962"/>
      <c r="AS116" s="962"/>
      <c r="AT116" s="963"/>
      <c r="AU116" s="898"/>
      <c r="AV116" s="899"/>
      <c r="AW116" s="899"/>
      <c r="AX116" s="899"/>
      <c r="AY116" s="900"/>
      <c r="AZ116" s="948" t="s">
        <v>429</v>
      </c>
      <c r="BA116" s="949"/>
      <c r="BB116" s="949"/>
      <c r="BC116" s="949"/>
      <c r="BD116" s="949"/>
      <c r="BE116" s="949"/>
      <c r="BF116" s="949"/>
      <c r="BG116" s="949"/>
      <c r="BH116" s="949"/>
      <c r="BI116" s="949"/>
      <c r="BJ116" s="949"/>
      <c r="BK116" s="949"/>
      <c r="BL116" s="949"/>
      <c r="BM116" s="949"/>
      <c r="BN116" s="949"/>
      <c r="BO116" s="949"/>
      <c r="BP116" s="950"/>
      <c r="BQ116" s="918" t="s">
        <v>111</v>
      </c>
      <c r="BR116" s="919"/>
      <c r="BS116" s="919"/>
      <c r="BT116" s="919"/>
      <c r="BU116" s="919"/>
      <c r="BV116" s="919" t="s">
        <v>111</v>
      </c>
      <c r="BW116" s="919"/>
      <c r="BX116" s="919"/>
      <c r="BY116" s="919"/>
      <c r="BZ116" s="919"/>
      <c r="CA116" s="919" t="s">
        <v>111</v>
      </c>
      <c r="CB116" s="919"/>
      <c r="CC116" s="919"/>
      <c r="CD116" s="919"/>
      <c r="CE116" s="919"/>
      <c r="CF116" s="913" t="s">
        <v>111</v>
      </c>
      <c r="CG116" s="914"/>
      <c r="CH116" s="914"/>
      <c r="CI116" s="914"/>
      <c r="CJ116" s="914"/>
      <c r="CK116" s="944"/>
      <c r="CL116" s="945"/>
      <c r="CM116" s="915" t="s">
        <v>430</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7">
        <v>1239642</v>
      </c>
      <c r="DH116" s="958"/>
      <c r="DI116" s="958"/>
      <c r="DJ116" s="958"/>
      <c r="DK116" s="959"/>
      <c r="DL116" s="960">
        <v>1088491</v>
      </c>
      <c r="DM116" s="958"/>
      <c r="DN116" s="958"/>
      <c r="DO116" s="958"/>
      <c r="DP116" s="959"/>
      <c r="DQ116" s="960">
        <v>965367</v>
      </c>
      <c r="DR116" s="958"/>
      <c r="DS116" s="958"/>
      <c r="DT116" s="958"/>
      <c r="DU116" s="959"/>
      <c r="DV116" s="961">
        <v>3.1</v>
      </c>
      <c r="DW116" s="962"/>
      <c r="DX116" s="962"/>
      <c r="DY116" s="962"/>
      <c r="DZ116" s="963"/>
    </row>
    <row r="117" spans="1:130" s="197" customFormat="1" ht="26.25" customHeight="1">
      <c r="A117" s="903" t="s">
        <v>169</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92" t="s">
        <v>431</v>
      </c>
      <c r="Z117" s="883"/>
      <c r="AA117" s="995">
        <v>11501729</v>
      </c>
      <c r="AB117" s="965"/>
      <c r="AC117" s="965"/>
      <c r="AD117" s="965"/>
      <c r="AE117" s="966"/>
      <c r="AF117" s="964">
        <v>11824302</v>
      </c>
      <c r="AG117" s="965"/>
      <c r="AH117" s="965"/>
      <c r="AI117" s="965"/>
      <c r="AJ117" s="966"/>
      <c r="AK117" s="964">
        <v>11340779</v>
      </c>
      <c r="AL117" s="965"/>
      <c r="AM117" s="965"/>
      <c r="AN117" s="965"/>
      <c r="AO117" s="966"/>
      <c r="AP117" s="967"/>
      <c r="AQ117" s="968"/>
      <c r="AR117" s="968"/>
      <c r="AS117" s="968"/>
      <c r="AT117" s="969"/>
      <c r="AU117" s="898"/>
      <c r="AV117" s="899"/>
      <c r="AW117" s="899"/>
      <c r="AX117" s="899"/>
      <c r="AY117" s="900"/>
      <c r="AZ117" s="994" t="s">
        <v>432</v>
      </c>
      <c r="BA117" s="970"/>
      <c r="BB117" s="970"/>
      <c r="BC117" s="970"/>
      <c r="BD117" s="970"/>
      <c r="BE117" s="970"/>
      <c r="BF117" s="970"/>
      <c r="BG117" s="970"/>
      <c r="BH117" s="970"/>
      <c r="BI117" s="970"/>
      <c r="BJ117" s="970"/>
      <c r="BK117" s="970"/>
      <c r="BL117" s="970"/>
      <c r="BM117" s="970"/>
      <c r="BN117" s="970"/>
      <c r="BO117" s="970"/>
      <c r="BP117" s="971"/>
      <c r="BQ117" s="984" t="s">
        <v>111</v>
      </c>
      <c r="BR117" s="985"/>
      <c r="BS117" s="985"/>
      <c r="BT117" s="985"/>
      <c r="BU117" s="985"/>
      <c r="BV117" s="985" t="s">
        <v>111</v>
      </c>
      <c r="BW117" s="985"/>
      <c r="BX117" s="985"/>
      <c r="BY117" s="985"/>
      <c r="BZ117" s="985"/>
      <c r="CA117" s="985" t="s">
        <v>111</v>
      </c>
      <c r="CB117" s="985"/>
      <c r="CC117" s="985"/>
      <c r="CD117" s="985"/>
      <c r="CE117" s="985"/>
      <c r="CF117" s="913" t="s">
        <v>111</v>
      </c>
      <c r="CG117" s="914"/>
      <c r="CH117" s="914"/>
      <c r="CI117" s="914"/>
      <c r="CJ117" s="914"/>
      <c r="CK117" s="944"/>
      <c r="CL117" s="945"/>
      <c r="CM117" s="915" t="s">
        <v>433</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7" t="s">
        <v>111</v>
      </c>
      <c r="DH117" s="958"/>
      <c r="DI117" s="958"/>
      <c r="DJ117" s="958"/>
      <c r="DK117" s="959"/>
      <c r="DL117" s="960" t="s">
        <v>111</v>
      </c>
      <c r="DM117" s="958"/>
      <c r="DN117" s="958"/>
      <c r="DO117" s="958"/>
      <c r="DP117" s="959"/>
      <c r="DQ117" s="960" t="s">
        <v>111</v>
      </c>
      <c r="DR117" s="958"/>
      <c r="DS117" s="958"/>
      <c r="DT117" s="958"/>
      <c r="DU117" s="959"/>
      <c r="DV117" s="961" t="s">
        <v>111</v>
      </c>
      <c r="DW117" s="962"/>
      <c r="DX117" s="962"/>
      <c r="DY117" s="962"/>
      <c r="DZ117" s="963"/>
    </row>
    <row r="118" spans="1:130" s="197" customFormat="1" ht="26.25" customHeight="1">
      <c r="A118" s="903" t="s">
        <v>407</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405</v>
      </c>
      <c r="AB118" s="882"/>
      <c r="AC118" s="882"/>
      <c r="AD118" s="882"/>
      <c r="AE118" s="883"/>
      <c r="AF118" s="881" t="s">
        <v>285</v>
      </c>
      <c r="AG118" s="882"/>
      <c r="AH118" s="882"/>
      <c r="AI118" s="882"/>
      <c r="AJ118" s="883"/>
      <c r="AK118" s="881" t="s">
        <v>284</v>
      </c>
      <c r="AL118" s="882"/>
      <c r="AM118" s="882"/>
      <c r="AN118" s="882"/>
      <c r="AO118" s="883"/>
      <c r="AP118" s="989" t="s">
        <v>406</v>
      </c>
      <c r="AQ118" s="990"/>
      <c r="AR118" s="990"/>
      <c r="AS118" s="990"/>
      <c r="AT118" s="991"/>
      <c r="AU118" s="901"/>
      <c r="AV118" s="902"/>
      <c r="AW118" s="902"/>
      <c r="AX118" s="902"/>
      <c r="AY118" s="902"/>
      <c r="AZ118" s="228" t="s">
        <v>169</v>
      </c>
      <c r="BA118" s="228"/>
      <c r="BB118" s="228"/>
      <c r="BC118" s="228"/>
      <c r="BD118" s="228"/>
      <c r="BE118" s="228"/>
      <c r="BF118" s="228"/>
      <c r="BG118" s="228"/>
      <c r="BH118" s="228"/>
      <c r="BI118" s="228"/>
      <c r="BJ118" s="228"/>
      <c r="BK118" s="228"/>
      <c r="BL118" s="228"/>
      <c r="BM118" s="228"/>
      <c r="BN118" s="228"/>
      <c r="BO118" s="992" t="s">
        <v>434</v>
      </c>
      <c r="BP118" s="993"/>
      <c r="BQ118" s="984">
        <v>144706027</v>
      </c>
      <c r="BR118" s="985"/>
      <c r="BS118" s="985"/>
      <c r="BT118" s="985"/>
      <c r="BU118" s="985"/>
      <c r="BV118" s="985">
        <v>148684485</v>
      </c>
      <c r="BW118" s="985"/>
      <c r="BX118" s="985"/>
      <c r="BY118" s="985"/>
      <c r="BZ118" s="985"/>
      <c r="CA118" s="985">
        <v>154063704</v>
      </c>
      <c r="CB118" s="985"/>
      <c r="CC118" s="985"/>
      <c r="CD118" s="985"/>
      <c r="CE118" s="985"/>
      <c r="CF118" s="986"/>
      <c r="CG118" s="987"/>
      <c r="CH118" s="987"/>
      <c r="CI118" s="987"/>
      <c r="CJ118" s="988"/>
      <c r="CK118" s="944"/>
      <c r="CL118" s="945"/>
      <c r="CM118" s="915" t="s">
        <v>435</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7" t="s">
        <v>111</v>
      </c>
      <c r="DH118" s="958"/>
      <c r="DI118" s="958"/>
      <c r="DJ118" s="958"/>
      <c r="DK118" s="959"/>
      <c r="DL118" s="960" t="s">
        <v>111</v>
      </c>
      <c r="DM118" s="958"/>
      <c r="DN118" s="958"/>
      <c r="DO118" s="958"/>
      <c r="DP118" s="959"/>
      <c r="DQ118" s="960" t="s">
        <v>111</v>
      </c>
      <c r="DR118" s="958"/>
      <c r="DS118" s="958"/>
      <c r="DT118" s="958"/>
      <c r="DU118" s="959"/>
      <c r="DV118" s="961" t="s">
        <v>111</v>
      </c>
      <c r="DW118" s="962"/>
      <c r="DX118" s="962"/>
      <c r="DY118" s="962"/>
      <c r="DZ118" s="963"/>
    </row>
    <row r="119" spans="1:130" s="197" customFormat="1" ht="26.25" customHeight="1">
      <c r="A119" s="973" t="s">
        <v>410</v>
      </c>
      <c r="B119" s="943"/>
      <c r="C119" s="922" t="s">
        <v>411</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888" t="s">
        <v>111</v>
      </c>
      <c r="AB119" s="889"/>
      <c r="AC119" s="889"/>
      <c r="AD119" s="889"/>
      <c r="AE119" s="890"/>
      <c r="AF119" s="891" t="s">
        <v>111</v>
      </c>
      <c r="AG119" s="889"/>
      <c r="AH119" s="889"/>
      <c r="AI119" s="889"/>
      <c r="AJ119" s="890"/>
      <c r="AK119" s="891" t="s">
        <v>111</v>
      </c>
      <c r="AL119" s="889"/>
      <c r="AM119" s="889"/>
      <c r="AN119" s="889"/>
      <c r="AO119" s="890"/>
      <c r="AP119" s="892" t="s">
        <v>111</v>
      </c>
      <c r="AQ119" s="893"/>
      <c r="AR119" s="893"/>
      <c r="AS119" s="893"/>
      <c r="AT119" s="894"/>
      <c r="AU119" s="976" t="s">
        <v>436</v>
      </c>
      <c r="AV119" s="977"/>
      <c r="AW119" s="977"/>
      <c r="AX119" s="977"/>
      <c r="AY119" s="978"/>
      <c r="AZ119" s="939" t="s">
        <v>437</v>
      </c>
      <c r="BA119" s="886"/>
      <c r="BB119" s="886"/>
      <c r="BC119" s="886"/>
      <c r="BD119" s="886"/>
      <c r="BE119" s="886"/>
      <c r="BF119" s="886"/>
      <c r="BG119" s="886"/>
      <c r="BH119" s="886"/>
      <c r="BI119" s="886"/>
      <c r="BJ119" s="886"/>
      <c r="BK119" s="886"/>
      <c r="BL119" s="886"/>
      <c r="BM119" s="886"/>
      <c r="BN119" s="886"/>
      <c r="BO119" s="886"/>
      <c r="BP119" s="887"/>
      <c r="BQ119" s="925">
        <v>4108413</v>
      </c>
      <c r="BR119" s="926"/>
      <c r="BS119" s="926"/>
      <c r="BT119" s="926"/>
      <c r="BU119" s="926"/>
      <c r="BV119" s="926">
        <v>4183303</v>
      </c>
      <c r="BW119" s="926"/>
      <c r="BX119" s="926"/>
      <c r="BY119" s="926"/>
      <c r="BZ119" s="926"/>
      <c r="CA119" s="926">
        <v>4462317</v>
      </c>
      <c r="CB119" s="926"/>
      <c r="CC119" s="926"/>
      <c r="CD119" s="926"/>
      <c r="CE119" s="926"/>
      <c r="CF119" s="940">
        <v>14.2</v>
      </c>
      <c r="CG119" s="941"/>
      <c r="CH119" s="941"/>
      <c r="CI119" s="941"/>
      <c r="CJ119" s="941"/>
      <c r="CK119" s="946"/>
      <c r="CL119" s="947"/>
      <c r="CM119" s="1003" t="s">
        <v>438</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996">
        <v>220766</v>
      </c>
      <c r="DH119" s="997"/>
      <c r="DI119" s="997"/>
      <c r="DJ119" s="997"/>
      <c r="DK119" s="998"/>
      <c r="DL119" s="999">
        <v>207822</v>
      </c>
      <c r="DM119" s="997"/>
      <c r="DN119" s="997"/>
      <c r="DO119" s="997"/>
      <c r="DP119" s="998"/>
      <c r="DQ119" s="999">
        <v>205228</v>
      </c>
      <c r="DR119" s="997"/>
      <c r="DS119" s="997"/>
      <c r="DT119" s="997"/>
      <c r="DU119" s="998"/>
      <c r="DV119" s="1000">
        <v>0.7</v>
      </c>
      <c r="DW119" s="1001"/>
      <c r="DX119" s="1001"/>
      <c r="DY119" s="1001"/>
      <c r="DZ119" s="1002"/>
    </row>
    <row r="120" spans="1:130" s="197" customFormat="1" ht="26.25" customHeight="1">
      <c r="A120" s="974"/>
      <c r="B120" s="945"/>
      <c r="C120" s="915" t="s">
        <v>414</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7" t="s">
        <v>111</v>
      </c>
      <c r="AB120" s="958"/>
      <c r="AC120" s="958"/>
      <c r="AD120" s="958"/>
      <c r="AE120" s="959"/>
      <c r="AF120" s="960" t="s">
        <v>111</v>
      </c>
      <c r="AG120" s="958"/>
      <c r="AH120" s="958"/>
      <c r="AI120" s="958"/>
      <c r="AJ120" s="959"/>
      <c r="AK120" s="960" t="s">
        <v>111</v>
      </c>
      <c r="AL120" s="958"/>
      <c r="AM120" s="958"/>
      <c r="AN120" s="958"/>
      <c r="AO120" s="959"/>
      <c r="AP120" s="961" t="s">
        <v>111</v>
      </c>
      <c r="AQ120" s="962"/>
      <c r="AR120" s="962"/>
      <c r="AS120" s="962"/>
      <c r="AT120" s="963"/>
      <c r="AU120" s="979"/>
      <c r="AV120" s="980"/>
      <c r="AW120" s="980"/>
      <c r="AX120" s="980"/>
      <c r="AY120" s="981"/>
      <c r="AZ120" s="948" t="s">
        <v>439</v>
      </c>
      <c r="BA120" s="949"/>
      <c r="BB120" s="949"/>
      <c r="BC120" s="949"/>
      <c r="BD120" s="949"/>
      <c r="BE120" s="949"/>
      <c r="BF120" s="949"/>
      <c r="BG120" s="949"/>
      <c r="BH120" s="949"/>
      <c r="BI120" s="949"/>
      <c r="BJ120" s="949"/>
      <c r="BK120" s="949"/>
      <c r="BL120" s="949"/>
      <c r="BM120" s="949"/>
      <c r="BN120" s="949"/>
      <c r="BO120" s="949"/>
      <c r="BP120" s="950"/>
      <c r="BQ120" s="918">
        <v>2367749</v>
      </c>
      <c r="BR120" s="919"/>
      <c r="BS120" s="919"/>
      <c r="BT120" s="919"/>
      <c r="BU120" s="919"/>
      <c r="BV120" s="919">
        <v>2217790</v>
      </c>
      <c r="BW120" s="919"/>
      <c r="BX120" s="919"/>
      <c r="BY120" s="919"/>
      <c r="BZ120" s="919"/>
      <c r="CA120" s="919">
        <v>2143012</v>
      </c>
      <c r="CB120" s="919"/>
      <c r="CC120" s="919"/>
      <c r="CD120" s="919"/>
      <c r="CE120" s="919"/>
      <c r="CF120" s="913">
        <v>6.8</v>
      </c>
      <c r="CG120" s="914"/>
      <c r="CH120" s="914"/>
      <c r="CI120" s="914"/>
      <c r="CJ120" s="914"/>
      <c r="CK120" s="1012" t="s">
        <v>440</v>
      </c>
      <c r="CL120" s="1013"/>
      <c r="CM120" s="1013"/>
      <c r="CN120" s="1013"/>
      <c r="CO120" s="1014"/>
      <c r="CP120" s="1020" t="s">
        <v>387</v>
      </c>
      <c r="CQ120" s="1021"/>
      <c r="CR120" s="1021"/>
      <c r="CS120" s="1021"/>
      <c r="CT120" s="1021"/>
      <c r="CU120" s="1021"/>
      <c r="CV120" s="1021"/>
      <c r="CW120" s="1021"/>
      <c r="CX120" s="1021"/>
      <c r="CY120" s="1021"/>
      <c r="CZ120" s="1021"/>
      <c r="DA120" s="1021"/>
      <c r="DB120" s="1021"/>
      <c r="DC120" s="1021"/>
      <c r="DD120" s="1021"/>
      <c r="DE120" s="1021"/>
      <c r="DF120" s="1022"/>
      <c r="DG120" s="925">
        <v>16693135</v>
      </c>
      <c r="DH120" s="926"/>
      <c r="DI120" s="926"/>
      <c r="DJ120" s="926"/>
      <c r="DK120" s="926"/>
      <c r="DL120" s="926">
        <v>19348863</v>
      </c>
      <c r="DM120" s="926"/>
      <c r="DN120" s="926"/>
      <c r="DO120" s="926"/>
      <c r="DP120" s="926"/>
      <c r="DQ120" s="926">
        <v>21689047</v>
      </c>
      <c r="DR120" s="926"/>
      <c r="DS120" s="926"/>
      <c r="DT120" s="926"/>
      <c r="DU120" s="926"/>
      <c r="DV120" s="927">
        <v>69.2</v>
      </c>
      <c r="DW120" s="927"/>
      <c r="DX120" s="927"/>
      <c r="DY120" s="927"/>
      <c r="DZ120" s="928"/>
    </row>
    <row r="121" spans="1:130" s="197" customFormat="1" ht="26.25" customHeight="1">
      <c r="A121" s="974"/>
      <c r="B121" s="945"/>
      <c r="C121" s="1009" t="s">
        <v>441</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57" t="s">
        <v>111</v>
      </c>
      <c r="AB121" s="958"/>
      <c r="AC121" s="958"/>
      <c r="AD121" s="958"/>
      <c r="AE121" s="959"/>
      <c r="AF121" s="960" t="s">
        <v>111</v>
      </c>
      <c r="AG121" s="958"/>
      <c r="AH121" s="958"/>
      <c r="AI121" s="958"/>
      <c r="AJ121" s="959"/>
      <c r="AK121" s="960" t="s">
        <v>111</v>
      </c>
      <c r="AL121" s="958"/>
      <c r="AM121" s="958"/>
      <c r="AN121" s="958"/>
      <c r="AO121" s="959"/>
      <c r="AP121" s="961" t="s">
        <v>111</v>
      </c>
      <c r="AQ121" s="962"/>
      <c r="AR121" s="962"/>
      <c r="AS121" s="962"/>
      <c r="AT121" s="963"/>
      <c r="AU121" s="979"/>
      <c r="AV121" s="980"/>
      <c r="AW121" s="980"/>
      <c r="AX121" s="980"/>
      <c r="AY121" s="981"/>
      <c r="AZ121" s="994" t="s">
        <v>442</v>
      </c>
      <c r="BA121" s="970"/>
      <c r="BB121" s="970"/>
      <c r="BC121" s="970"/>
      <c r="BD121" s="970"/>
      <c r="BE121" s="970"/>
      <c r="BF121" s="970"/>
      <c r="BG121" s="970"/>
      <c r="BH121" s="970"/>
      <c r="BI121" s="970"/>
      <c r="BJ121" s="970"/>
      <c r="BK121" s="970"/>
      <c r="BL121" s="970"/>
      <c r="BM121" s="970"/>
      <c r="BN121" s="970"/>
      <c r="BO121" s="970"/>
      <c r="BP121" s="971"/>
      <c r="BQ121" s="984">
        <v>84138323</v>
      </c>
      <c r="BR121" s="985"/>
      <c r="BS121" s="985"/>
      <c r="BT121" s="985"/>
      <c r="BU121" s="985"/>
      <c r="BV121" s="985">
        <v>88449786</v>
      </c>
      <c r="BW121" s="985"/>
      <c r="BX121" s="985"/>
      <c r="BY121" s="985"/>
      <c r="BZ121" s="985"/>
      <c r="CA121" s="985">
        <v>92853162</v>
      </c>
      <c r="CB121" s="985"/>
      <c r="CC121" s="985"/>
      <c r="CD121" s="985"/>
      <c r="CE121" s="985"/>
      <c r="CF121" s="1023">
        <v>296.2</v>
      </c>
      <c r="CG121" s="1024"/>
      <c r="CH121" s="1024"/>
      <c r="CI121" s="1024"/>
      <c r="CJ121" s="1024"/>
      <c r="CK121" s="1015"/>
      <c r="CL121" s="1016"/>
      <c r="CM121" s="1016"/>
      <c r="CN121" s="1016"/>
      <c r="CO121" s="1017"/>
      <c r="CP121" s="1006" t="s">
        <v>382</v>
      </c>
      <c r="CQ121" s="1007"/>
      <c r="CR121" s="1007"/>
      <c r="CS121" s="1007"/>
      <c r="CT121" s="1007"/>
      <c r="CU121" s="1007"/>
      <c r="CV121" s="1007"/>
      <c r="CW121" s="1007"/>
      <c r="CX121" s="1007"/>
      <c r="CY121" s="1007"/>
      <c r="CZ121" s="1007"/>
      <c r="DA121" s="1007"/>
      <c r="DB121" s="1007"/>
      <c r="DC121" s="1007"/>
      <c r="DD121" s="1007"/>
      <c r="DE121" s="1007"/>
      <c r="DF121" s="1008"/>
      <c r="DG121" s="918">
        <v>9225455</v>
      </c>
      <c r="DH121" s="919"/>
      <c r="DI121" s="919"/>
      <c r="DJ121" s="919"/>
      <c r="DK121" s="919"/>
      <c r="DL121" s="919">
        <v>8758943</v>
      </c>
      <c r="DM121" s="919"/>
      <c r="DN121" s="919"/>
      <c r="DO121" s="919"/>
      <c r="DP121" s="919"/>
      <c r="DQ121" s="919">
        <v>8506902</v>
      </c>
      <c r="DR121" s="919"/>
      <c r="DS121" s="919"/>
      <c r="DT121" s="919"/>
      <c r="DU121" s="919"/>
      <c r="DV121" s="920">
        <v>27.1</v>
      </c>
      <c r="DW121" s="920"/>
      <c r="DX121" s="920"/>
      <c r="DY121" s="920"/>
      <c r="DZ121" s="921"/>
    </row>
    <row r="122" spans="1:130" s="197" customFormat="1" ht="26.25" customHeight="1">
      <c r="A122" s="974"/>
      <c r="B122" s="945"/>
      <c r="C122" s="915" t="s">
        <v>424</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7" t="s">
        <v>111</v>
      </c>
      <c r="AB122" s="958"/>
      <c r="AC122" s="958"/>
      <c r="AD122" s="958"/>
      <c r="AE122" s="959"/>
      <c r="AF122" s="960" t="s">
        <v>111</v>
      </c>
      <c r="AG122" s="958"/>
      <c r="AH122" s="958"/>
      <c r="AI122" s="958"/>
      <c r="AJ122" s="959"/>
      <c r="AK122" s="960" t="s">
        <v>111</v>
      </c>
      <c r="AL122" s="958"/>
      <c r="AM122" s="958"/>
      <c r="AN122" s="958"/>
      <c r="AO122" s="959"/>
      <c r="AP122" s="961" t="s">
        <v>111</v>
      </c>
      <c r="AQ122" s="962"/>
      <c r="AR122" s="962"/>
      <c r="AS122" s="962"/>
      <c r="AT122" s="963"/>
      <c r="AU122" s="982"/>
      <c r="AV122" s="983"/>
      <c r="AW122" s="983"/>
      <c r="AX122" s="983"/>
      <c r="AY122" s="983"/>
      <c r="AZ122" s="228" t="s">
        <v>169</v>
      </c>
      <c r="BA122" s="228"/>
      <c r="BB122" s="228"/>
      <c r="BC122" s="228"/>
      <c r="BD122" s="228"/>
      <c r="BE122" s="228"/>
      <c r="BF122" s="228"/>
      <c r="BG122" s="228"/>
      <c r="BH122" s="228"/>
      <c r="BI122" s="228"/>
      <c r="BJ122" s="228"/>
      <c r="BK122" s="228"/>
      <c r="BL122" s="228"/>
      <c r="BM122" s="228"/>
      <c r="BN122" s="228"/>
      <c r="BO122" s="992" t="s">
        <v>443</v>
      </c>
      <c r="BP122" s="993"/>
      <c r="BQ122" s="1033">
        <v>90614485</v>
      </c>
      <c r="BR122" s="1034"/>
      <c r="BS122" s="1034"/>
      <c r="BT122" s="1034"/>
      <c r="BU122" s="1034"/>
      <c r="BV122" s="1034">
        <v>94850879</v>
      </c>
      <c r="BW122" s="1034"/>
      <c r="BX122" s="1034"/>
      <c r="BY122" s="1034"/>
      <c r="BZ122" s="1034"/>
      <c r="CA122" s="1034">
        <v>99458491</v>
      </c>
      <c r="CB122" s="1034"/>
      <c r="CC122" s="1034"/>
      <c r="CD122" s="1034"/>
      <c r="CE122" s="1034"/>
      <c r="CF122" s="986"/>
      <c r="CG122" s="987"/>
      <c r="CH122" s="987"/>
      <c r="CI122" s="987"/>
      <c r="CJ122" s="988"/>
      <c r="CK122" s="1015"/>
      <c r="CL122" s="1016"/>
      <c r="CM122" s="1016"/>
      <c r="CN122" s="1016"/>
      <c r="CO122" s="1017"/>
      <c r="CP122" s="1006" t="s">
        <v>389</v>
      </c>
      <c r="CQ122" s="1007"/>
      <c r="CR122" s="1007"/>
      <c r="CS122" s="1007"/>
      <c r="CT122" s="1007"/>
      <c r="CU122" s="1007"/>
      <c r="CV122" s="1007"/>
      <c r="CW122" s="1007"/>
      <c r="CX122" s="1007"/>
      <c r="CY122" s="1007"/>
      <c r="CZ122" s="1007"/>
      <c r="DA122" s="1007"/>
      <c r="DB122" s="1007"/>
      <c r="DC122" s="1007"/>
      <c r="DD122" s="1007"/>
      <c r="DE122" s="1007"/>
      <c r="DF122" s="1008"/>
      <c r="DG122" s="918">
        <v>1082863</v>
      </c>
      <c r="DH122" s="919"/>
      <c r="DI122" s="919"/>
      <c r="DJ122" s="919"/>
      <c r="DK122" s="919"/>
      <c r="DL122" s="919">
        <v>1025195</v>
      </c>
      <c r="DM122" s="919"/>
      <c r="DN122" s="919"/>
      <c r="DO122" s="919"/>
      <c r="DP122" s="919"/>
      <c r="DQ122" s="919">
        <v>937277</v>
      </c>
      <c r="DR122" s="919"/>
      <c r="DS122" s="919"/>
      <c r="DT122" s="919"/>
      <c r="DU122" s="919"/>
      <c r="DV122" s="920">
        <v>3</v>
      </c>
      <c r="DW122" s="920"/>
      <c r="DX122" s="920"/>
      <c r="DY122" s="920"/>
      <c r="DZ122" s="921"/>
    </row>
    <row r="123" spans="1:130" s="197" customFormat="1" ht="26.25" customHeight="1" thickBot="1">
      <c r="A123" s="974"/>
      <c r="B123" s="945"/>
      <c r="C123" s="915" t="s">
        <v>430</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7">
        <v>155090</v>
      </c>
      <c r="AB123" s="958"/>
      <c r="AC123" s="958"/>
      <c r="AD123" s="958"/>
      <c r="AE123" s="959"/>
      <c r="AF123" s="960">
        <v>163489</v>
      </c>
      <c r="AG123" s="958"/>
      <c r="AH123" s="958"/>
      <c r="AI123" s="958"/>
      <c r="AJ123" s="959"/>
      <c r="AK123" s="960">
        <v>139346</v>
      </c>
      <c r="AL123" s="958"/>
      <c r="AM123" s="958"/>
      <c r="AN123" s="958"/>
      <c r="AO123" s="959"/>
      <c r="AP123" s="961">
        <v>0.4</v>
      </c>
      <c r="AQ123" s="962"/>
      <c r="AR123" s="962"/>
      <c r="AS123" s="962"/>
      <c r="AT123" s="963"/>
      <c r="AU123" s="1030" t="s">
        <v>444</v>
      </c>
      <c r="AV123" s="1031"/>
      <c r="AW123" s="1031"/>
      <c r="AX123" s="1031"/>
      <c r="AY123" s="1031"/>
      <c r="AZ123" s="1031"/>
      <c r="BA123" s="1031"/>
      <c r="BB123" s="1031"/>
      <c r="BC123" s="1031"/>
      <c r="BD123" s="1031"/>
      <c r="BE123" s="1031"/>
      <c r="BF123" s="1031"/>
      <c r="BG123" s="1031"/>
      <c r="BH123" s="1031"/>
      <c r="BI123" s="1031"/>
      <c r="BJ123" s="1031"/>
      <c r="BK123" s="1031"/>
      <c r="BL123" s="1031"/>
      <c r="BM123" s="1031"/>
      <c r="BN123" s="1031"/>
      <c r="BO123" s="1031"/>
      <c r="BP123" s="1032"/>
      <c r="BQ123" s="1025">
        <v>171.7</v>
      </c>
      <c r="BR123" s="1026"/>
      <c r="BS123" s="1026"/>
      <c r="BT123" s="1026"/>
      <c r="BU123" s="1026"/>
      <c r="BV123" s="1026">
        <v>173.1</v>
      </c>
      <c r="BW123" s="1026"/>
      <c r="BX123" s="1026"/>
      <c r="BY123" s="1026"/>
      <c r="BZ123" s="1026"/>
      <c r="CA123" s="1026">
        <v>174.1</v>
      </c>
      <c r="CB123" s="1026"/>
      <c r="CC123" s="1026"/>
      <c r="CD123" s="1026"/>
      <c r="CE123" s="1026"/>
      <c r="CF123" s="1027"/>
      <c r="CG123" s="1028"/>
      <c r="CH123" s="1028"/>
      <c r="CI123" s="1028"/>
      <c r="CJ123" s="1029"/>
      <c r="CK123" s="1015"/>
      <c r="CL123" s="1016"/>
      <c r="CM123" s="1016"/>
      <c r="CN123" s="1016"/>
      <c r="CO123" s="1017"/>
      <c r="CP123" s="1006" t="s">
        <v>385</v>
      </c>
      <c r="CQ123" s="1007"/>
      <c r="CR123" s="1007"/>
      <c r="CS123" s="1007"/>
      <c r="CT123" s="1007"/>
      <c r="CU123" s="1007"/>
      <c r="CV123" s="1007"/>
      <c r="CW123" s="1007"/>
      <c r="CX123" s="1007"/>
      <c r="CY123" s="1007"/>
      <c r="CZ123" s="1007"/>
      <c r="DA123" s="1007"/>
      <c r="DB123" s="1007"/>
      <c r="DC123" s="1007"/>
      <c r="DD123" s="1007"/>
      <c r="DE123" s="1007"/>
      <c r="DF123" s="1008"/>
      <c r="DG123" s="957">
        <v>651756</v>
      </c>
      <c r="DH123" s="958"/>
      <c r="DI123" s="958"/>
      <c r="DJ123" s="958"/>
      <c r="DK123" s="959"/>
      <c r="DL123" s="960">
        <v>647577</v>
      </c>
      <c r="DM123" s="958"/>
      <c r="DN123" s="958"/>
      <c r="DO123" s="958"/>
      <c r="DP123" s="959"/>
      <c r="DQ123" s="960">
        <v>646225</v>
      </c>
      <c r="DR123" s="958"/>
      <c r="DS123" s="958"/>
      <c r="DT123" s="958"/>
      <c r="DU123" s="959"/>
      <c r="DV123" s="961">
        <v>2.1</v>
      </c>
      <c r="DW123" s="962"/>
      <c r="DX123" s="962"/>
      <c r="DY123" s="962"/>
      <c r="DZ123" s="963"/>
    </row>
    <row r="124" spans="1:130" s="197" customFormat="1" ht="26.25" customHeight="1">
      <c r="A124" s="974"/>
      <c r="B124" s="945"/>
      <c r="C124" s="915" t="s">
        <v>433</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7" t="s">
        <v>111</v>
      </c>
      <c r="AB124" s="958"/>
      <c r="AC124" s="958"/>
      <c r="AD124" s="958"/>
      <c r="AE124" s="959"/>
      <c r="AF124" s="960" t="s">
        <v>111</v>
      </c>
      <c r="AG124" s="958"/>
      <c r="AH124" s="958"/>
      <c r="AI124" s="958"/>
      <c r="AJ124" s="959"/>
      <c r="AK124" s="960" t="s">
        <v>111</v>
      </c>
      <c r="AL124" s="958"/>
      <c r="AM124" s="958"/>
      <c r="AN124" s="958"/>
      <c r="AO124" s="959"/>
      <c r="AP124" s="961" t="s">
        <v>111</v>
      </c>
      <c r="AQ124" s="962"/>
      <c r="AR124" s="962"/>
      <c r="AS124" s="962"/>
      <c r="AT124" s="96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8"/>
      <c r="CL124" s="1018"/>
      <c r="CM124" s="1018"/>
      <c r="CN124" s="1018"/>
      <c r="CO124" s="1019"/>
      <c r="CP124" s="1006" t="s">
        <v>445</v>
      </c>
      <c r="CQ124" s="1007"/>
      <c r="CR124" s="1007"/>
      <c r="CS124" s="1007"/>
      <c r="CT124" s="1007"/>
      <c r="CU124" s="1007"/>
      <c r="CV124" s="1007"/>
      <c r="CW124" s="1007"/>
      <c r="CX124" s="1007"/>
      <c r="CY124" s="1007"/>
      <c r="CZ124" s="1007"/>
      <c r="DA124" s="1007"/>
      <c r="DB124" s="1007"/>
      <c r="DC124" s="1007"/>
      <c r="DD124" s="1007"/>
      <c r="DE124" s="1007"/>
      <c r="DF124" s="1008"/>
      <c r="DG124" s="996">
        <v>214589</v>
      </c>
      <c r="DH124" s="997"/>
      <c r="DI124" s="997"/>
      <c r="DJ124" s="997"/>
      <c r="DK124" s="998"/>
      <c r="DL124" s="999">
        <v>238924</v>
      </c>
      <c r="DM124" s="997"/>
      <c r="DN124" s="997"/>
      <c r="DO124" s="997"/>
      <c r="DP124" s="998"/>
      <c r="DQ124" s="999">
        <v>216590</v>
      </c>
      <c r="DR124" s="997"/>
      <c r="DS124" s="997"/>
      <c r="DT124" s="997"/>
      <c r="DU124" s="998"/>
      <c r="DV124" s="1000">
        <v>0.7</v>
      </c>
      <c r="DW124" s="1001"/>
      <c r="DX124" s="1001"/>
      <c r="DY124" s="1001"/>
      <c r="DZ124" s="1002"/>
    </row>
    <row r="125" spans="1:130" s="197" customFormat="1" ht="26.25" customHeight="1" thickBot="1">
      <c r="A125" s="974"/>
      <c r="B125" s="945"/>
      <c r="C125" s="915" t="s">
        <v>435</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7" t="s">
        <v>111</v>
      </c>
      <c r="AB125" s="958"/>
      <c r="AC125" s="958"/>
      <c r="AD125" s="958"/>
      <c r="AE125" s="959"/>
      <c r="AF125" s="960" t="s">
        <v>111</v>
      </c>
      <c r="AG125" s="958"/>
      <c r="AH125" s="958"/>
      <c r="AI125" s="958"/>
      <c r="AJ125" s="959"/>
      <c r="AK125" s="960" t="s">
        <v>111</v>
      </c>
      <c r="AL125" s="958"/>
      <c r="AM125" s="958"/>
      <c r="AN125" s="958"/>
      <c r="AO125" s="959"/>
      <c r="AP125" s="961" t="s">
        <v>111</v>
      </c>
      <c r="AQ125" s="962"/>
      <c r="AR125" s="962"/>
      <c r="AS125" s="962"/>
      <c r="AT125" s="96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3" t="s">
        <v>446</v>
      </c>
      <c r="CL125" s="1013"/>
      <c r="CM125" s="1013"/>
      <c r="CN125" s="1013"/>
      <c r="CO125" s="1014"/>
      <c r="CP125" s="939" t="s">
        <v>447</v>
      </c>
      <c r="CQ125" s="886"/>
      <c r="CR125" s="886"/>
      <c r="CS125" s="886"/>
      <c r="CT125" s="886"/>
      <c r="CU125" s="886"/>
      <c r="CV125" s="886"/>
      <c r="CW125" s="886"/>
      <c r="CX125" s="886"/>
      <c r="CY125" s="886"/>
      <c r="CZ125" s="886"/>
      <c r="DA125" s="886"/>
      <c r="DB125" s="886"/>
      <c r="DC125" s="886"/>
      <c r="DD125" s="886"/>
      <c r="DE125" s="886"/>
      <c r="DF125" s="887"/>
      <c r="DG125" s="925" t="s">
        <v>111</v>
      </c>
      <c r="DH125" s="926"/>
      <c r="DI125" s="926"/>
      <c r="DJ125" s="926"/>
      <c r="DK125" s="926"/>
      <c r="DL125" s="926" t="s">
        <v>111</v>
      </c>
      <c r="DM125" s="926"/>
      <c r="DN125" s="926"/>
      <c r="DO125" s="926"/>
      <c r="DP125" s="926"/>
      <c r="DQ125" s="926" t="s">
        <v>111</v>
      </c>
      <c r="DR125" s="926"/>
      <c r="DS125" s="926"/>
      <c r="DT125" s="926"/>
      <c r="DU125" s="926"/>
      <c r="DV125" s="927" t="s">
        <v>111</v>
      </c>
      <c r="DW125" s="927"/>
      <c r="DX125" s="927"/>
      <c r="DY125" s="927"/>
      <c r="DZ125" s="928"/>
    </row>
    <row r="126" spans="1:130" s="197" customFormat="1" ht="26.25" customHeight="1">
      <c r="A126" s="974"/>
      <c r="B126" s="945"/>
      <c r="C126" s="915" t="s">
        <v>438</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7">
        <v>100793</v>
      </c>
      <c r="AB126" s="958"/>
      <c r="AC126" s="958"/>
      <c r="AD126" s="958"/>
      <c r="AE126" s="959"/>
      <c r="AF126" s="960">
        <v>124179</v>
      </c>
      <c r="AG126" s="958"/>
      <c r="AH126" s="958"/>
      <c r="AI126" s="958"/>
      <c r="AJ126" s="959"/>
      <c r="AK126" s="960">
        <v>11636</v>
      </c>
      <c r="AL126" s="958"/>
      <c r="AM126" s="958"/>
      <c r="AN126" s="958"/>
      <c r="AO126" s="959"/>
      <c r="AP126" s="961">
        <v>0</v>
      </c>
      <c r="AQ126" s="962"/>
      <c r="AR126" s="962"/>
      <c r="AS126" s="962"/>
      <c r="AT126" s="963"/>
      <c r="AU126" s="233"/>
      <c r="AV126" s="233"/>
      <c r="AW126" s="233"/>
      <c r="AX126" s="1035" t="s">
        <v>448</v>
      </c>
      <c r="AY126" s="1036"/>
      <c r="AZ126" s="1036"/>
      <c r="BA126" s="1036"/>
      <c r="BB126" s="1036"/>
      <c r="BC126" s="1036"/>
      <c r="BD126" s="1036"/>
      <c r="BE126" s="1037"/>
      <c r="BF126" s="1051" t="s">
        <v>449</v>
      </c>
      <c r="BG126" s="1036"/>
      <c r="BH126" s="1036"/>
      <c r="BI126" s="1036"/>
      <c r="BJ126" s="1036"/>
      <c r="BK126" s="1036"/>
      <c r="BL126" s="1037"/>
      <c r="BM126" s="1051" t="s">
        <v>450</v>
      </c>
      <c r="BN126" s="1036"/>
      <c r="BO126" s="1036"/>
      <c r="BP126" s="1036"/>
      <c r="BQ126" s="1036"/>
      <c r="BR126" s="1036"/>
      <c r="BS126" s="1037"/>
      <c r="BT126" s="1051" t="s">
        <v>451</v>
      </c>
      <c r="BU126" s="1036"/>
      <c r="BV126" s="1036"/>
      <c r="BW126" s="1036"/>
      <c r="BX126" s="1036"/>
      <c r="BY126" s="1036"/>
      <c r="BZ126" s="1052"/>
      <c r="CA126" s="233"/>
      <c r="CB126" s="233"/>
      <c r="CC126" s="233"/>
      <c r="CD126" s="234"/>
      <c r="CE126" s="234"/>
      <c r="CF126" s="234"/>
      <c r="CG126" s="231"/>
      <c r="CH126" s="231"/>
      <c r="CI126" s="231"/>
      <c r="CJ126" s="232"/>
      <c r="CK126" s="1016"/>
      <c r="CL126" s="1016"/>
      <c r="CM126" s="1016"/>
      <c r="CN126" s="1016"/>
      <c r="CO126" s="1017"/>
      <c r="CP126" s="948" t="s">
        <v>452</v>
      </c>
      <c r="CQ126" s="949"/>
      <c r="CR126" s="949"/>
      <c r="CS126" s="949"/>
      <c r="CT126" s="949"/>
      <c r="CU126" s="949"/>
      <c r="CV126" s="949"/>
      <c r="CW126" s="949"/>
      <c r="CX126" s="949"/>
      <c r="CY126" s="949"/>
      <c r="CZ126" s="949"/>
      <c r="DA126" s="949"/>
      <c r="DB126" s="949"/>
      <c r="DC126" s="949"/>
      <c r="DD126" s="949"/>
      <c r="DE126" s="949"/>
      <c r="DF126" s="950"/>
      <c r="DG126" s="918" t="s">
        <v>111</v>
      </c>
      <c r="DH126" s="919"/>
      <c r="DI126" s="919"/>
      <c r="DJ126" s="919"/>
      <c r="DK126" s="919"/>
      <c r="DL126" s="919" t="s">
        <v>111</v>
      </c>
      <c r="DM126" s="919"/>
      <c r="DN126" s="919"/>
      <c r="DO126" s="919"/>
      <c r="DP126" s="919"/>
      <c r="DQ126" s="919" t="s">
        <v>111</v>
      </c>
      <c r="DR126" s="919"/>
      <c r="DS126" s="919"/>
      <c r="DT126" s="919"/>
      <c r="DU126" s="919"/>
      <c r="DV126" s="920" t="s">
        <v>111</v>
      </c>
      <c r="DW126" s="920"/>
      <c r="DX126" s="920"/>
      <c r="DY126" s="920"/>
      <c r="DZ126" s="921"/>
    </row>
    <row r="127" spans="1:130" s="197" customFormat="1" ht="26.25" customHeight="1" thickBot="1">
      <c r="A127" s="975"/>
      <c r="B127" s="947"/>
      <c r="C127" s="1003" t="s">
        <v>453</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7">
        <v>78604</v>
      </c>
      <c r="AB127" s="958"/>
      <c r="AC127" s="958"/>
      <c r="AD127" s="958"/>
      <c r="AE127" s="959"/>
      <c r="AF127" s="960">
        <v>29679</v>
      </c>
      <c r="AG127" s="958"/>
      <c r="AH127" s="958"/>
      <c r="AI127" s="958"/>
      <c r="AJ127" s="959"/>
      <c r="AK127" s="960">
        <v>28841</v>
      </c>
      <c r="AL127" s="958"/>
      <c r="AM127" s="958"/>
      <c r="AN127" s="958"/>
      <c r="AO127" s="959"/>
      <c r="AP127" s="961">
        <v>0.1</v>
      </c>
      <c r="AQ127" s="962"/>
      <c r="AR127" s="962"/>
      <c r="AS127" s="962"/>
      <c r="AT127" s="963"/>
      <c r="AU127" s="233"/>
      <c r="AV127" s="233"/>
      <c r="AW127" s="233"/>
      <c r="AX127" s="885" t="s">
        <v>454</v>
      </c>
      <c r="AY127" s="886"/>
      <c r="AZ127" s="886"/>
      <c r="BA127" s="886"/>
      <c r="BB127" s="886"/>
      <c r="BC127" s="886"/>
      <c r="BD127" s="886"/>
      <c r="BE127" s="887"/>
      <c r="BF127" s="1040" t="s">
        <v>111</v>
      </c>
      <c r="BG127" s="1041"/>
      <c r="BH127" s="1041"/>
      <c r="BI127" s="1041"/>
      <c r="BJ127" s="1041"/>
      <c r="BK127" s="1041"/>
      <c r="BL127" s="1050"/>
      <c r="BM127" s="1040">
        <v>11.52</v>
      </c>
      <c r="BN127" s="1041"/>
      <c r="BO127" s="1041"/>
      <c r="BP127" s="1041"/>
      <c r="BQ127" s="1041"/>
      <c r="BR127" s="1041"/>
      <c r="BS127" s="1050"/>
      <c r="BT127" s="1040">
        <v>20</v>
      </c>
      <c r="BU127" s="1041"/>
      <c r="BV127" s="1041"/>
      <c r="BW127" s="1041"/>
      <c r="BX127" s="1041"/>
      <c r="BY127" s="1041"/>
      <c r="BZ127" s="1042"/>
      <c r="CA127" s="234"/>
      <c r="CB127" s="234"/>
      <c r="CC127" s="234"/>
      <c r="CD127" s="234"/>
      <c r="CE127" s="234"/>
      <c r="CF127" s="234"/>
      <c r="CG127" s="231"/>
      <c r="CH127" s="231"/>
      <c r="CI127" s="231"/>
      <c r="CJ127" s="232"/>
      <c r="CK127" s="1038"/>
      <c r="CL127" s="1038"/>
      <c r="CM127" s="1038"/>
      <c r="CN127" s="1038"/>
      <c r="CO127" s="1039"/>
      <c r="CP127" s="1043" t="s">
        <v>455</v>
      </c>
      <c r="CQ127" s="1044"/>
      <c r="CR127" s="1044"/>
      <c r="CS127" s="1044"/>
      <c r="CT127" s="1044"/>
      <c r="CU127" s="1044"/>
      <c r="CV127" s="1044"/>
      <c r="CW127" s="1044"/>
      <c r="CX127" s="1044"/>
      <c r="CY127" s="1044"/>
      <c r="CZ127" s="1044"/>
      <c r="DA127" s="1044"/>
      <c r="DB127" s="1044"/>
      <c r="DC127" s="1044"/>
      <c r="DD127" s="1044"/>
      <c r="DE127" s="1044"/>
      <c r="DF127" s="1045"/>
      <c r="DG127" s="1046">
        <v>52299</v>
      </c>
      <c r="DH127" s="1047"/>
      <c r="DI127" s="1047"/>
      <c r="DJ127" s="1047"/>
      <c r="DK127" s="1047"/>
      <c r="DL127" s="1047" t="s">
        <v>111</v>
      </c>
      <c r="DM127" s="1047"/>
      <c r="DN127" s="1047"/>
      <c r="DO127" s="1047"/>
      <c r="DP127" s="1047"/>
      <c r="DQ127" s="1047" t="s">
        <v>111</v>
      </c>
      <c r="DR127" s="1047"/>
      <c r="DS127" s="1047"/>
      <c r="DT127" s="1047"/>
      <c r="DU127" s="1047"/>
      <c r="DV127" s="1048" t="s">
        <v>111</v>
      </c>
      <c r="DW127" s="1048"/>
      <c r="DX127" s="1048"/>
      <c r="DY127" s="1048"/>
      <c r="DZ127" s="1049"/>
    </row>
    <row r="128" spans="1:130" s="197" customFormat="1" ht="26.25" customHeight="1">
      <c r="A128" s="1070" t="s">
        <v>456</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457</v>
      </c>
      <c r="X128" s="1072"/>
      <c r="Y128" s="1072"/>
      <c r="Z128" s="1073"/>
      <c r="AA128" s="1088">
        <v>233757</v>
      </c>
      <c r="AB128" s="1089"/>
      <c r="AC128" s="1089"/>
      <c r="AD128" s="1089"/>
      <c r="AE128" s="1090"/>
      <c r="AF128" s="1091">
        <v>247678</v>
      </c>
      <c r="AG128" s="1089"/>
      <c r="AH128" s="1089"/>
      <c r="AI128" s="1089"/>
      <c r="AJ128" s="1090"/>
      <c r="AK128" s="1091">
        <v>231529</v>
      </c>
      <c r="AL128" s="1089"/>
      <c r="AM128" s="1089"/>
      <c r="AN128" s="1089"/>
      <c r="AO128" s="1090"/>
      <c r="AP128" s="1092"/>
      <c r="AQ128" s="1093"/>
      <c r="AR128" s="1093"/>
      <c r="AS128" s="1093"/>
      <c r="AT128" s="1094"/>
      <c r="AU128" s="235"/>
      <c r="AV128" s="235"/>
      <c r="AW128" s="235"/>
      <c r="AX128" s="1053" t="s">
        <v>458</v>
      </c>
      <c r="AY128" s="949"/>
      <c r="AZ128" s="949"/>
      <c r="BA128" s="949"/>
      <c r="BB128" s="949"/>
      <c r="BC128" s="949"/>
      <c r="BD128" s="949"/>
      <c r="BE128" s="950"/>
      <c r="BF128" s="1065" t="s">
        <v>111</v>
      </c>
      <c r="BG128" s="1066"/>
      <c r="BH128" s="1066"/>
      <c r="BI128" s="1066"/>
      <c r="BJ128" s="1066"/>
      <c r="BK128" s="1066"/>
      <c r="BL128" s="1067"/>
      <c r="BM128" s="1065">
        <v>16.52</v>
      </c>
      <c r="BN128" s="1066"/>
      <c r="BO128" s="1066"/>
      <c r="BP128" s="1066"/>
      <c r="BQ128" s="1066"/>
      <c r="BR128" s="1066"/>
      <c r="BS128" s="1067"/>
      <c r="BT128" s="1065">
        <v>30</v>
      </c>
      <c r="BU128" s="1068"/>
      <c r="BV128" s="1068"/>
      <c r="BW128" s="1068"/>
      <c r="BX128" s="1068"/>
      <c r="BY128" s="1068"/>
      <c r="BZ128" s="106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9" t="s">
        <v>90</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59" t="s">
        <v>459</v>
      </c>
      <c r="X129" s="1060"/>
      <c r="Y129" s="1060"/>
      <c r="Z129" s="1061"/>
      <c r="AA129" s="957">
        <v>37759301</v>
      </c>
      <c r="AB129" s="958"/>
      <c r="AC129" s="958"/>
      <c r="AD129" s="958"/>
      <c r="AE129" s="959"/>
      <c r="AF129" s="960">
        <v>37658076</v>
      </c>
      <c r="AG129" s="958"/>
      <c r="AH129" s="958"/>
      <c r="AI129" s="958"/>
      <c r="AJ129" s="959"/>
      <c r="AK129" s="960">
        <v>37911192</v>
      </c>
      <c r="AL129" s="958"/>
      <c r="AM129" s="958"/>
      <c r="AN129" s="958"/>
      <c r="AO129" s="959"/>
      <c r="AP129" s="1062"/>
      <c r="AQ129" s="1063"/>
      <c r="AR129" s="1063"/>
      <c r="AS129" s="1063"/>
      <c r="AT129" s="1064"/>
      <c r="AU129" s="235"/>
      <c r="AV129" s="235"/>
      <c r="AW129" s="235"/>
      <c r="AX129" s="1053" t="s">
        <v>460</v>
      </c>
      <c r="AY129" s="949"/>
      <c r="AZ129" s="949"/>
      <c r="BA129" s="949"/>
      <c r="BB129" s="949"/>
      <c r="BC129" s="949"/>
      <c r="BD129" s="949"/>
      <c r="BE129" s="950"/>
      <c r="BF129" s="1054">
        <v>15.5</v>
      </c>
      <c r="BG129" s="1055"/>
      <c r="BH129" s="1055"/>
      <c r="BI129" s="1055"/>
      <c r="BJ129" s="1055"/>
      <c r="BK129" s="1055"/>
      <c r="BL129" s="1056"/>
      <c r="BM129" s="1054">
        <v>25</v>
      </c>
      <c r="BN129" s="1055"/>
      <c r="BO129" s="1055"/>
      <c r="BP129" s="1055"/>
      <c r="BQ129" s="1055"/>
      <c r="BR129" s="1055"/>
      <c r="BS129" s="1056"/>
      <c r="BT129" s="1054">
        <v>35</v>
      </c>
      <c r="BU129" s="1057"/>
      <c r="BV129" s="1057"/>
      <c r="BW129" s="1057"/>
      <c r="BX129" s="1057"/>
      <c r="BY129" s="1057"/>
      <c r="BZ129" s="105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9" t="s">
        <v>461</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59" t="s">
        <v>462</v>
      </c>
      <c r="X130" s="1060"/>
      <c r="Y130" s="1060"/>
      <c r="Z130" s="1061"/>
      <c r="AA130" s="957">
        <v>6258381</v>
      </c>
      <c r="AB130" s="958"/>
      <c r="AC130" s="958"/>
      <c r="AD130" s="958"/>
      <c r="AE130" s="959"/>
      <c r="AF130" s="960">
        <v>6559692</v>
      </c>
      <c r="AG130" s="958"/>
      <c r="AH130" s="958"/>
      <c r="AI130" s="958"/>
      <c r="AJ130" s="959"/>
      <c r="AK130" s="960">
        <v>6560157</v>
      </c>
      <c r="AL130" s="958"/>
      <c r="AM130" s="958"/>
      <c r="AN130" s="958"/>
      <c r="AO130" s="959"/>
      <c r="AP130" s="1062"/>
      <c r="AQ130" s="1063"/>
      <c r="AR130" s="1063"/>
      <c r="AS130" s="1063"/>
      <c r="AT130" s="1064"/>
      <c r="AU130" s="235"/>
      <c r="AV130" s="235"/>
      <c r="AW130" s="235"/>
      <c r="AX130" s="1112" t="s">
        <v>463</v>
      </c>
      <c r="AY130" s="1044"/>
      <c r="AZ130" s="1044"/>
      <c r="BA130" s="1044"/>
      <c r="BB130" s="1044"/>
      <c r="BC130" s="1044"/>
      <c r="BD130" s="1044"/>
      <c r="BE130" s="1045"/>
      <c r="BF130" s="1074">
        <v>174.1</v>
      </c>
      <c r="BG130" s="1075"/>
      <c r="BH130" s="1075"/>
      <c r="BI130" s="1075"/>
      <c r="BJ130" s="1075"/>
      <c r="BK130" s="1075"/>
      <c r="BL130" s="1076"/>
      <c r="BM130" s="1074">
        <v>350</v>
      </c>
      <c r="BN130" s="1075"/>
      <c r="BO130" s="1075"/>
      <c r="BP130" s="1075"/>
      <c r="BQ130" s="1075"/>
      <c r="BR130" s="1075"/>
      <c r="BS130" s="1076"/>
      <c r="BT130" s="1077"/>
      <c r="BU130" s="1078"/>
      <c r="BV130" s="1078"/>
      <c r="BW130" s="1078"/>
      <c r="BX130" s="1078"/>
      <c r="BY130" s="1078"/>
      <c r="BZ130" s="107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464</v>
      </c>
      <c r="X131" s="1083"/>
      <c r="Y131" s="1083"/>
      <c r="Z131" s="1084"/>
      <c r="AA131" s="996">
        <v>31500920</v>
      </c>
      <c r="AB131" s="997"/>
      <c r="AC131" s="997"/>
      <c r="AD131" s="997"/>
      <c r="AE131" s="998"/>
      <c r="AF131" s="999">
        <v>31098384</v>
      </c>
      <c r="AG131" s="997"/>
      <c r="AH131" s="997"/>
      <c r="AI131" s="997"/>
      <c r="AJ131" s="998"/>
      <c r="AK131" s="999">
        <v>31351035</v>
      </c>
      <c r="AL131" s="997"/>
      <c r="AM131" s="997"/>
      <c r="AN131" s="997"/>
      <c r="AO131" s="998"/>
      <c r="AP131" s="1085"/>
      <c r="AQ131" s="1086"/>
      <c r="AR131" s="1086"/>
      <c r="AS131" s="1086"/>
      <c r="AT131" s="108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6" t="s">
        <v>465</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466</v>
      </c>
      <c r="W132" s="1100"/>
      <c r="X132" s="1100"/>
      <c r="Y132" s="1100"/>
      <c r="Z132" s="1101"/>
      <c r="AA132" s="1102">
        <v>15.902999019999999</v>
      </c>
      <c r="AB132" s="1103"/>
      <c r="AC132" s="1103"/>
      <c r="AD132" s="1103"/>
      <c r="AE132" s="1104"/>
      <c r="AF132" s="1105">
        <v>16.132452409999999</v>
      </c>
      <c r="AG132" s="1103"/>
      <c r="AH132" s="1103"/>
      <c r="AI132" s="1103"/>
      <c r="AJ132" s="1104"/>
      <c r="AK132" s="1105">
        <v>14.510184430000001</v>
      </c>
      <c r="AL132" s="1103"/>
      <c r="AM132" s="1103"/>
      <c r="AN132" s="1103"/>
      <c r="AO132" s="1104"/>
      <c r="AP132" s="986"/>
      <c r="AQ132" s="987"/>
      <c r="AR132" s="987"/>
      <c r="AS132" s="987"/>
      <c r="AT132" s="110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107" t="s">
        <v>467</v>
      </c>
      <c r="W133" s="1107"/>
      <c r="X133" s="1107"/>
      <c r="Y133" s="1107"/>
      <c r="Z133" s="1108"/>
      <c r="AA133" s="1109">
        <v>15.9</v>
      </c>
      <c r="AB133" s="1110"/>
      <c r="AC133" s="1110"/>
      <c r="AD133" s="1110"/>
      <c r="AE133" s="1111"/>
      <c r="AF133" s="1109">
        <v>16</v>
      </c>
      <c r="AG133" s="1110"/>
      <c r="AH133" s="1110"/>
      <c r="AI133" s="1110"/>
      <c r="AJ133" s="1111"/>
      <c r="AK133" s="1109">
        <v>15.5</v>
      </c>
      <c r="AL133" s="1110"/>
      <c r="AM133" s="1110"/>
      <c r="AN133" s="1110"/>
      <c r="AO133" s="1111"/>
      <c r="AP133" s="1027"/>
      <c r="AQ133" s="1028"/>
      <c r="AR133" s="1028"/>
      <c r="AS133" s="1028"/>
      <c r="AT133" s="109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39370078740157483" header="0.39370078740157483" footer="0.39370078740157483"/>
  <pageSetup paperSize="8" scale="39" fitToHeight="0"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31" zoomScaleNormal="85" zoomScaleSheetLayoutView="55" workbookViewId="0">
      <selection activeCell="AD49" sqref="AD4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6" t="s">
        <v>470</v>
      </c>
      <c r="L7" s="254"/>
      <c r="M7" s="255" t="s">
        <v>471</v>
      </c>
      <c r="N7" s="256"/>
    </row>
    <row r="8" spans="1:16">
      <c r="A8" s="248"/>
      <c r="B8" s="244"/>
      <c r="C8" s="244"/>
      <c r="D8" s="244"/>
      <c r="E8" s="244"/>
      <c r="F8" s="244"/>
      <c r="G8" s="257"/>
      <c r="H8" s="258"/>
      <c r="I8" s="258"/>
      <c r="J8" s="259"/>
      <c r="K8" s="1117"/>
      <c r="L8" s="260" t="s">
        <v>472</v>
      </c>
      <c r="M8" s="261" t="s">
        <v>473</v>
      </c>
      <c r="N8" s="262" t="s">
        <v>474</v>
      </c>
    </row>
    <row r="9" spans="1:16">
      <c r="A9" s="248"/>
      <c r="B9" s="244"/>
      <c r="C9" s="244"/>
      <c r="D9" s="244"/>
      <c r="E9" s="244"/>
      <c r="F9" s="244"/>
      <c r="G9" s="1118" t="s">
        <v>475</v>
      </c>
      <c r="H9" s="1119"/>
      <c r="I9" s="1119"/>
      <c r="J9" s="1120"/>
      <c r="K9" s="263">
        <v>10263072</v>
      </c>
      <c r="L9" s="264">
        <v>57982</v>
      </c>
      <c r="M9" s="265">
        <v>57294</v>
      </c>
      <c r="N9" s="266">
        <v>1.2</v>
      </c>
    </row>
    <row r="10" spans="1:16">
      <c r="A10" s="248"/>
      <c r="B10" s="244"/>
      <c r="C10" s="244"/>
      <c r="D10" s="244"/>
      <c r="E10" s="244"/>
      <c r="F10" s="244"/>
      <c r="G10" s="1118" t="s">
        <v>476</v>
      </c>
      <c r="H10" s="1119"/>
      <c r="I10" s="1119"/>
      <c r="J10" s="1120"/>
      <c r="K10" s="267">
        <v>705088</v>
      </c>
      <c r="L10" s="268">
        <v>3983</v>
      </c>
      <c r="M10" s="269">
        <v>3408</v>
      </c>
      <c r="N10" s="270">
        <v>16.899999999999999</v>
      </c>
    </row>
    <row r="11" spans="1:16" ht="13.5" customHeight="1">
      <c r="A11" s="248"/>
      <c r="B11" s="244"/>
      <c r="C11" s="244"/>
      <c r="D11" s="244"/>
      <c r="E11" s="244"/>
      <c r="F11" s="244"/>
      <c r="G11" s="1118" t="s">
        <v>477</v>
      </c>
      <c r="H11" s="1119"/>
      <c r="I11" s="1119"/>
      <c r="J11" s="1120"/>
      <c r="K11" s="267">
        <v>51950</v>
      </c>
      <c r="L11" s="268">
        <v>293</v>
      </c>
      <c r="M11" s="269">
        <v>2192</v>
      </c>
      <c r="N11" s="270">
        <v>-86.6</v>
      </c>
    </row>
    <row r="12" spans="1:16" ht="13.5" customHeight="1">
      <c r="A12" s="248"/>
      <c r="B12" s="244"/>
      <c r="C12" s="244"/>
      <c r="D12" s="244"/>
      <c r="E12" s="244"/>
      <c r="F12" s="244"/>
      <c r="G12" s="1118" t="s">
        <v>478</v>
      </c>
      <c r="H12" s="1119"/>
      <c r="I12" s="1119"/>
      <c r="J12" s="1120"/>
      <c r="K12" s="267">
        <v>364934</v>
      </c>
      <c r="L12" s="268">
        <v>2062</v>
      </c>
      <c r="M12" s="269">
        <v>715</v>
      </c>
      <c r="N12" s="270">
        <v>188.4</v>
      </c>
    </row>
    <row r="13" spans="1:16" ht="13.5" customHeight="1">
      <c r="A13" s="248"/>
      <c r="B13" s="244"/>
      <c r="C13" s="244"/>
      <c r="D13" s="244"/>
      <c r="E13" s="244"/>
      <c r="F13" s="244"/>
      <c r="G13" s="1118" t="s">
        <v>479</v>
      </c>
      <c r="H13" s="1119"/>
      <c r="I13" s="1119"/>
      <c r="J13" s="1120"/>
      <c r="K13" s="267" t="s">
        <v>480</v>
      </c>
      <c r="L13" s="268" t="s">
        <v>480</v>
      </c>
      <c r="M13" s="269" t="s">
        <v>480</v>
      </c>
      <c r="N13" s="270" t="s">
        <v>480</v>
      </c>
    </row>
    <row r="14" spans="1:16" ht="13.5" customHeight="1">
      <c r="A14" s="248"/>
      <c r="B14" s="244"/>
      <c r="C14" s="244"/>
      <c r="D14" s="244"/>
      <c r="E14" s="244"/>
      <c r="F14" s="244"/>
      <c r="G14" s="1118" t="s">
        <v>481</v>
      </c>
      <c r="H14" s="1119"/>
      <c r="I14" s="1119"/>
      <c r="J14" s="1120"/>
      <c r="K14" s="267">
        <v>511934</v>
      </c>
      <c r="L14" s="268">
        <v>2892</v>
      </c>
      <c r="M14" s="269">
        <v>2255</v>
      </c>
      <c r="N14" s="270">
        <v>28.2</v>
      </c>
    </row>
    <row r="15" spans="1:16" ht="13.5" customHeight="1">
      <c r="A15" s="248"/>
      <c r="B15" s="244"/>
      <c r="C15" s="244"/>
      <c r="D15" s="244"/>
      <c r="E15" s="244"/>
      <c r="F15" s="244"/>
      <c r="G15" s="1118" t="s">
        <v>482</v>
      </c>
      <c r="H15" s="1119"/>
      <c r="I15" s="1119"/>
      <c r="J15" s="1120"/>
      <c r="K15" s="267">
        <v>347768</v>
      </c>
      <c r="L15" s="268">
        <v>1965</v>
      </c>
      <c r="M15" s="269">
        <v>1285</v>
      </c>
      <c r="N15" s="270">
        <v>52.9</v>
      </c>
    </row>
    <row r="16" spans="1:16">
      <c r="A16" s="248"/>
      <c r="B16" s="244"/>
      <c r="C16" s="244"/>
      <c r="D16" s="244"/>
      <c r="E16" s="244"/>
      <c r="F16" s="244"/>
      <c r="G16" s="1121" t="s">
        <v>483</v>
      </c>
      <c r="H16" s="1122"/>
      <c r="I16" s="1122"/>
      <c r="J16" s="1123"/>
      <c r="K16" s="268">
        <v>-1653335</v>
      </c>
      <c r="L16" s="268">
        <v>-9341</v>
      </c>
      <c r="M16" s="269">
        <v>-6247</v>
      </c>
      <c r="N16" s="270">
        <v>49.5</v>
      </c>
    </row>
    <row r="17" spans="1:16">
      <c r="A17" s="248"/>
      <c r="B17" s="244"/>
      <c r="C17" s="244"/>
      <c r="D17" s="244"/>
      <c r="E17" s="244"/>
      <c r="F17" s="244"/>
      <c r="G17" s="1121" t="s">
        <v>169</v>
      </c>
      <c r="H17" s="1122"/>
      <c r="I17" s="1122"/>
      <c r="J17" s="1123"/>
      <c r="K17" s="268">
        <v>10591411</v>
      </c>
      <c r="L17" s="268">
        <v>59837</v>
      </c>
      <c r="M17" s="269">
        <v>60903</v>
      </c>
      <c r="N17" s="270">
        <v>-1.8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3" t="s">
        <v>488</v>
      </c>
      <c r="H21" s="1114"/>
      <c r="I21" s="1114"/>
      <c r="J21" s="1115"/>
      <c r="K21" s="280">
        <v>7.24</v>
      </c>
      <c r="L21" s="281">
        <v>6.11</v>
      </c>
      <c r="M21" s="282">
        <v>1.1299999999999999</v>
      </c>
      <c r="N21" s="249"/>
      <c r="O21" s="283"/>
      <c r="P21" s="279"/>
    </row>
    <row r="22" spans="1:16" s="284" customFormat="1">
      <c r="A22" s="279"/>
      <c r="B22" s="249"/>
      <c r="C22" s="249"/>
      <c r="D22" s="249"/>
      <c r="E22" s="249"/>
      <c r="F22" s="249"/>
      <c r="G22" s="1113" t="s">
        <v>489</v>
      </c>
      <c r="H22" s="1114"/>
      <c r="I22" s="1114"/>
      <c r="J22" s="1115"/>
      <c r="K22" s="285">
        <v>101.4</v>
      </c>
      <c r="L22" s="286">
        <v>100</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6" t="s">
        <v>470</v>
      </c>
      <c r="L30" s="254"/>
      <c r="M30" s="255" t="s">
        <v>471</v>
      </c>
      <c r="N30" s="256"/>
    </row>
    <row r="31" spans="1:16">
      <c r="A31" s="248"/>
      <c r="B31" s="244"/>
      <c r="C31" s="244"/>
      <c r="D31" s="244"/>
      <c r="E31" s="244"/>
      <c r="F31" s="244"/>
      <c r="G31" s="257"/>
      <c r="H31" s="258"/>
      <c r="I31" s="258"/>
      <c r="J31" s="259"/>
      <c r="K31" s="1117"/>
      <c r="L31" s="260" t="s">
        <v>472</v>
      </c>
      <c r="M31" s="261" t="s">
        <v>473</v>
      </c>
      <c r="N31" s="262" t="s">
        <v>474</v>
      </c>
    </row>
    <row r="32" spans="1:16" ht="27" customHeight="1">
      <c r="A32" s="248"/>
      <c r="B32" s="244"/>
      <c r="C32" s="244"/>
      <c r="D32" s="244"/>
      <c r="E32" s="244"/>
      <c r="F32" s="244"/>
      <c r="G32" s="1129" t="s">
        <v>493</v>
      </c>
      <c r="H32" s="1130"/>
      <c r="I32" s="1130"/>
      <c r="J32" s="1131"/>
      <c r="K32" s="294">
        <v>9029451</v>
      </c>
      <c r="L32" s="294">
        <v>51012</v>
      </c>
      <c r="M32" s="295">
        <v>32245</v>
      </c>
      <c r="N32" s="296">
        <v>58.2</v>
      </c>
    </row>
    <row r="33" spans="1:16" ht="13.5" customHeight="1">
      <c r="A33" s="248"/>
      <c r="B33" s="244"/>
      <c r="C33" s="244"/>
      <c r="D33" s="244"/>
      <c r="E33" s="244"/>
      <c r="F33" s="244"/>
      <c r="G33" s="1129" t="s">
        <v>494</v>
      </c>
      <c r="H33" s="1130"/>
      <c r="I33" s="1130"/>
      <c r="J33" s="1131"/>
      <c r="K33" s="294" t="s">
        <v>480</v>
      </c>
      <c r="L33" s="294" t="s">
        <v>480</v>
      </c>
      <c r="M33" s="295">
        <v>4</v>
      </c>
      <c r="N33" s="296" t="s">
        <v>480</v>
      </c>
    </row>
    <row r="34" spans="1:16" ht="27" customHeight="1">
      <c r="A34" s="248"/>
      <c r="B34" s="244"/>
      <c r="C34" s="244"/>
      <c r="D34" s="244"/>
      <c r="E34" s="244"/>
      <c r="F34" s="244"/>
      <c r="G34" s="1129" t="s">
        <v>495</v>
      </c>
      <c r="H34" s="1130"/>
      <c r="I34" s="1130"/>
      <c r="J34" s="1131"/>
      <c r="K34" s="294" t="s">
        <v>480</v>
      </c>
      <c r="L34" s="294" t="s">
        <v>480</v>
      </c>
      <c r="M34" s="295">
        <v>33</v>
      </c>
      <c r="N34" s="296" t="s">
        <v>480</v>
      </c>
    </row>
    <row r="35" spans="1:16" ht="27" customHeight="1">
      <c r="A35" s="248"/>
      <c r="B35" s="244"/>
      <c r="C35" s="244"/>
      <c r="D35" s="244"/>
      <c r="E35" s="244"/>
      <c r="F35" s="244"/>
      <c r="G35" s="1129" t="s">
        <v>496</v>
      </c>
      <c r="H35" s="1130"/>
      <c r="I35" s="1130"/>
      <c r="J35" s="1131"/>
      <c r="K35" s="294">
        <v>2087021</v>
      </c>
      <c r="L35" s="294">
        <v>11791</v>
      </c>
      <c r="M35" s="295">
        <v>8277</v>
      </c>
      <c r="N35" s="296">
        <v>42.5</v>
      </c>
    </row>
    <row r="36" spans="1:16" ht="27" customHeight="1">
      <c r="A36" s="248"/>
      <c r="B36" s="244"/>
      <c r="C36" s="244"/>
      <c r="D36" s="244"/>
      <c r="E36" s="244"/>
      <c r="F36" s="244"/>
      <c r="G36" s="1129" t="s">
        <v>497</v>
      </c>
      <c r="H36" s="1130"/>
      <c r="I36" s="1130"/>
      <c r="J36" s="1131"/>
      <c r="K36" s="294">
        <v>36647</v>
      </c>
      <c r="L36" s="294">
        <v>207</v>
      </c>
      <c r="M36" s="295">
        <v>932</v>
      </c>
      <c r="N36" s="296">
        <v>-77.8</v>
      </c>
    </row>
    <row r="37" spans="1:16" ht="13.5" customHeight="1">
      <c r="A37" s="248"/>
      <c r="B37" s="244"/>
      <c r="C37" s="244"/>
      <c r="D37" s="244"/>
      <c r="E37" s="244"/>
      <c r="F37" s="244"/>
      <c r="G37" s="1129" t="s">
        <v>498</v>
      </c>
      <c r="H37" s="1130"/>
      <c r="I37" s="1130"/>
      <c r="J37" s="1131"/>
      <c r="K37" s="294">
        <v>179823</v>
      </c>
      <c r="L37" s="294">
        <v>1016</v>
      </c>
      <c r="M37" s="295">
        <v>1529</v>
      </c>
      <c r="N37" s="296">
        <v>-33.6</v>
      </c>
    </row>
    <row r="38" spans="1:16" ht="27" customHeight="1">
      <c r="A38" s="248"/>
      <c r="B38" s="244"/>
      <c r="C38" s="244"/>
      <c r="D38" s="244"/>
      <c r="E38" s="244"/>
      <c r="F38" s="244"/>
      <c r="G38" s="1132" t="s">
        <v>499</v>
      </c>
      <c r="H38" s="1133"/>
      <c r="I38" s="1133"/>
      <c r="J38" s="1134"/>
      <c r="K38" s="297">
        <v>7837</v>
      </c>
      <c r="L38" s="297">
        <v>44</v>
      </c>
      <c r="M38" s="298">
        <v>3</v>
      </c>
      <c r="N38" s="299">
        <v>1366.7</v>
      </c>
      <c r="O38" s="293"/>
    </row>
    <row r="39" spans="1:16">
      <c r="A39" s="248"/>
      <c r="B39" s="244"/>
      <c r="C39" s="244"/>
      <c r="D39" s="244"/>
      <c r="E39" s="244"/>
      <c r="F39" s="244"/>
      <c r="G39" s="1132" t="s">
        <v>500</v>
      </c>
      <c r="H39" s="1133"/>
      <c r="I39" s="1133"/>
      <c r="J39" s="1134"/>
      <c r="K39" s="300">
        <v>-231529</v>
      </c>
      <c r="L39" s="300">
        <v>-1308</v>
      </c>
      <c r="M39" s="301">
        <v>-7647</v>
      </c>
      <c r="N39" s="302">
        <v>-82.9</v>
      </c>
      <c r="O39" s="293"/>
    </row>
    <row r="40" spans="1:16" ht="27" customHeight="1">
      <c r="A40" s="248"/>
      <c r="B40" s="244"/>
      <c r="C40" s="244"/>
      <c r="D40" s="244"/>
      <c r="E40" s="244"/>
      <c r="F40" s="244"/>
      <c r="G40" s="1129" t="s">
        <v>501</v>
      </c>
      <c r="H40" s="1130"/>
      <c r="I40" s="1130"/>
      <c r="J40" s="1131"/>
      <c r="K40" s="300">
        <v>-6560157</v>
      </c>
      <c r="L40" s="300">
        <v>-37062</v>
      </c>
      <c r="M40" s="301">
        <v>-26081</v>
      </c>
      <c r="N40" s="302">
        <v>42.1</v>
      </c>
      <c r="O40" s="293"/>
    </row>
    <row r="41" spans="1:16">
      <c r="A41" s="248"/>
      <c r="B41" s="244"/>
      <c r="C41" s="244"/>
      <c r="D41" s="244"/>
      <c r="E41" s="244"/>
      <c r="F41" s="244"/>
      <c r="G41" s="1135" t="s">
        <v>279</v>
      </c>
      <c r="H41" s="1136"/>
      <c r="I41" s="1136"/>
      <c r="J41" s="1137"/>
      <c r="K41" s="294">
        <v>4549093</v>
      </c>
      <c r="L41" s="300">
        <v>25700</v>
      </c>
      <c r="M41" s="301">
        <v>9295</v>
      </c>
      <c r="N41" s="302">
        <v>176.5</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4" t="s">
        <v>470</v>
      </c>
      <c r="J49" s="1126" t="s">
        <v>505</v>
      </c>
      <c r="K49" s="1127"/>
      <c r="L49" s="1127"/>
      <c r="M49" s="1127"/>
      <c r="N49" s="1128"/>
    </row>
    <row r="50" spans="1:14">
      <c r="A50" s="248"/>
      <c r="B50" s="244"/>
      <c r="C50" s="244"/>
      <c r="D50" s="244"/>
      <c r="E50" s="244"/>
      <c r="F50" s="244"/>
      <c r="G50" s="312"/>
      <c r="H50" s="313"/>
      <c r="I50" s="1125"/>
      <c r="J50" s="314" t="s">
        <v>506</v>
      </c>
      <c r="K50" s="315" t="s">
        <v>507</v>
      </c>
      <c r="L50" s="316" t="s">
        <v>508</v>
      </c>
      <c r="M50" s="317" t="s">
        <v>509</v>
      </c>
      <c r="N50" s="318" t="s">
        <v>510</v>
      </c>
    </row>
    <row r="51" spans="1:14">
      <c r="A51" s="248"/>
      <c r="B51" s="244"/>
      <c r="C51" s="244"/>
      <c r="D51" s="244"/>
      <c r="E51" s="244"/>
      <c r="F51" s="244"/>
      <c r="G51" s="310" t="s">
        <v>511</v>
      </c>
      <c r="H51" s="311"/>
      <c r="I51" s="319">
        <v>11007501</v>
      </c>
      <c r="J51" s="320">
        <v>61824</v>
      </c>
      <c r="K51" s="321">
        <v>-13</v>
      </c>
      <c r="L51" s="322">
        <v>51722</v>
      </c>
      <c r="M51" s="323">
        <v>1.2</v>
      </c>
      <c r="N51" s="324">
        <v>-14.2</v>
      </c>
    </row>
    <row r="52" spans="1:14">
      <c r="A52" s="248"/>
      <c r="B52" s="244"/>
      <c r="C52" s="244"/>
      <c r="D52" s="244"/>
      <c r="E52" s="244"/>
      <c r="F52" s="244"/>
      <c r="G52" s="325"/>
      <c r="H52" s="326" t="s">
        <v>512</v>
      </c>
      <c r="I52" s="327">
        <v>5340274</v>
      </c>
      <c r="J52" s="328">
        <v>29994</v>
      </c>
      <c r="K52" s="329">
        <v>-24.6</v>
      </c>
      <c r="L52" s="330">
        <v>30749</v>
      </c>
      <c r="M52" s="331">
        <v>-6.7</v>
      </c>
      <c r="N52" s="332">
        <v>-17.899999999999999</v>
      </c>
    </row>
    <row r="53" spans="1:14">
      <c r="A53" s="248"/>
      <c r="B53" s="244"/>
      <c r="C53" s="244"/>
      <c r="D53" s="244"/>
      <c r="E53" s="244"/>
      <c r="F53" s="244"/>
      <c r="G53" s="310" t="s">
        <v>513</v>
      </c>
      <c r="H53" s="311"/>
      <c r="I53" s="319">
        <v>12395703</v>
      </c>
      <c r="J53" s="320">
        <v>70054</v>
      </c>
      <c r="K53" s="321">
        <v>13.3</v>
      </c>
      <c r="L53" s="322">
        <v>54805</v>
      </c>
      <c r="M53" s="323">
        <v>6</v>
      </c>
      <c r="N53" s="324">
        <v>7.3</v>
      </c>
    </row>
    <row r="54" spans="1:14">
      <c r="A54" s="248"/>
      <c r="B54" s="244"/>
      <c r="C54" s="244"/>
      <c r="D54" s="244"/>
      <c r="E54" s="244"/>
      <c r="F54" s="244"/>
      <c r="G54" s="325"/>
      <c r="H54" s="326" t="s">
        <v>512</v>
      </c>
      <c r="I54" s="327">
        <v>5766604</v>
      </c>
      <c r="J54" s="328">
        <v>32590</v>
      </c>
      <c r="K54" s="329">
        <v>8.6999999999999993</v>
      </c>
      <c r="L54" s="330">
        <v>29572</v>
      </c>
      <c r="M54" s="331">
        <v>-3.8</v>
      </c>
      <c r="N54" s="332">
        <v>12.5</v>
      </c>
    </row>
    <row r="55" spans="1:14">
      <c r="A55" s="248"/>
      <c r="B55" s="244"/>
      <c r="C55" s="244"/>
      <c r="D55" s="244"/>
      <c r="E55" s="244"/>
      <c r="F55" s="244"/>
      <c r="G55" s="310" t="s">
        <v>514</v>
      </c>
      <c r="H55" s="311"/>
      <c r="I55" s="319">
        <v>14597529</v>
      </c>
      <c r="J55" s="320">
        <v>82884</v>
      </c>
      <c r="K55" s="321">
        <v>18.3</v>
      </c>
      <c r="L55" s="322">
        <v>38606</v>
      </c>
      <c r="M55" s="323">
        <v>-29.6</v>
      </c>
      <c r="N55" s="324">
        <v>47.9</v>
      </c>
    </row>
    <row r="56" spans="1:14">
      <c r="A56" s="248"/>
      <c r="B56" s="244"/>
      <c r="C56" s="244"/>
      <c r="D56" s="244"/>
      <c r="E56" s="244"/>
      <c r="F56" s="244"/>
      <c r="G56" s="325"/>
      <c r="H56" s="326" t="s">
        <v>512</v>
      </c>
      <c r="I56" s="327">
        <v>4557780</v>
      </c>
      <c r="J56" s="328">
        <v>25879</v>
      </c>
      <c r="K56" s="329">
        <v>-20.6</v>
      </c>
      <c r="L56" s="330">
        <v>22435</v>
      </c>
      <c r="M56" s="331">
        <v>-24.1</v>
      </c>
      <c r="N56" s="332">
        <v>3.5</v>
      </c>
    </row>
    <row r="57" spans="1:14">
      <c r="A57" s="248"/>
      <c r="B57" s="244"/>
      <c r="C57" s="244"/>
      <c r="D57" s="244"/>
      <c r="E57" s="244"/>
      <c r="F57" s="244"/>
      <c r="G57" s="310" t="s">
        <v>515</v>
      </c>
      <c r="H57" s="311"/>
      <c r="I57" s="319">
        <v>14255142</v>
      </c>
      <c r="J57" s="320">
        <v>80288</v>
      </c>
      <c r="K57" s="321">
        <v>-3.1</v>
      </c>
      <c r="L57" s="322">
        <v>39425</v>
      </c>
      <c r="M57" s="323">
        <v>2.1</v>
      </c>
      <c r="N57" s="324">
        <v>-5.2</v>
      </c>
    </row>
    <row r="58" spans="1:14">
      <c r="A58" s="248"/>
      <c r="B58" s="244"/>
      <c r="C58" s="244"/>
      <c r="D58" s="244"/>
      <c r="E58" s="244"/>
      <c r="F58" s="244"/>
      <c r="G58" s="325"/>
      <c r="H58" s="326" t="s">
        <v>512</v>
      </c>
      <c r="I58" s="327">
        <v>4650312</v>
      </c>
      <c r="J58" s="328">
        <v>26191</v>
      </c>
      <c r="K58" s="329">
        <v>1.2</v>
      </c>
      <c r="L58" s="330">
        <v>22414</v>
      </c>
      <c r="M58" s="331">
        <v>-0.1</v>
      </c>
      <c r="N58" s="332">
        <v>1.3</v>
      </c>
    </row>
    <row r="59" spans="1:14">
      <c r="A59" s="248"/>
      <c r="B59" s="244"/>
      <c r="C59" s="244"/>
      <c r="D59" s="244"/>
      <c r="E59" s="244"/>
      <c r="F59" s="244"/>
      <c r="G59" s="310" t="s">
        <v>516</v>
      </c>
      <c r="H59" s="311"/>
      <c r="I59" s="319">
        <v>22972545</v>
      </c>
      <c r="J59" s="320">
        <v>129785</v>
      </c>
      <c r="K59" s="321">
        <v>61.6</v>
      </c>
      <c r="L59" s="322">
        <v>43141</v>
      </c>
      <c r="M59" s="323">
        <v>9.4</v>
      </c>
      <c r="N59" s="324">
        <v>52.2</v>
      </c>
    </row>
    <row r="60" spans="1:14">
      <c r="A60" s="248"/>
      <c r="B60" s="244"/>
      <c r="C60" s="244"/>
      <c r="D60" s="244"/>
      <c r="E60" s="244"/>
      <c r="F60" s="244"/>
      <c r="G60" s="325"/>
      <c r="H60" s="326" t="s">
        <v>512</v>
      </c>
      <c r="I60" s="333">
        <v>5755050</v>
      </c>
      <c r="J60" s="328">
        <v>32513</v>
      </c>
      <c r="K60" s="329">
        <v>24.1</v>
      </c>
      <c r="L60" s="330">
        <v>21887</v>
      </c>
      <c r="M60" s="331">
        <v>-2.4</v>
      </c>
      <c r="N60" s="332">
        <v>26.5</v>
      </c>
    </row>
    <row r="61" spans="1:14">
      <c r="A61" s="248"/>
      <c r="B61" s="244"/>
      <c r="C61" s="244"/>
      <c r="D61" s="244"/>
      <c r="E61" s="244"/>
      <c r="F61" s="244"/>
      <c r="G61" s="310" t="s">
        <v>517</v>
      </c>
      <c r="H61" s="334"/>
      <c r="I61" s="335">
        <v>15045684</v>
      </c>
      <c r="J61" s="336">
        <v>84967</v>
      </c>
      <c r="K61" s="337">
        <v>15.4</v>
      </c>
      <c r="L61" s="338">
        <v>45540</v>
      </c>
      <c r="M61" s="339">
        <v>-2.2000000000000002</v>
      </c>
      <c r="N61" s="324">
        <v>17.600000000000001</v>
      </c>
    </row>
    <row r="62" spans="1:14">
      <c r="A62" s="248"/>
      <c r="B62" s="244"/>
      <c r="C62" s="244"/>
      <c r="D62" s="244"/>
      <c r="E62" s="244"/>
      <c r="F62" s="244"/>
      <c r="G62" s="325"/>
      <c r="H62" s="326" t="s">
        <v>512</v>
      </c>
      <c r="I62" s="327">
        <v>5214004</v>
      </c>
      <c r="J62" s="328">
        <v>29433</v>
      </c>
      <c r="K62" s="329">
        <v>-2.2000000000000002</v>
      </c>
      <c r="L62" s="330">
        <v>25411</v>
      </c>
      <c r="M62" s="331">
        <v>-7.4</v>
      </c>
      <c r="N62" s="332">
        <v>5.2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8" t="s">
        <v>3</v>
      </c>
      <c r="D47" s="1138"/>
      <c r="E47" s="1139"/>
      <c r="F47" s="11">
        <v>2.0699999999999998</v>
      </c>
      <c r="G47" s="12">
        <v>2.2999999999999998</v>
      </c>
      <c r="H47" s="12">
        <v>4.6900000000000004</v>
      </c>
      <c r="I47" s="12">
        <v>5.77</v>
      </c>
      <c r="J47" s="13">
        <v>6.13</v>
      </c>
    </row>
    <row r="48" spans="2:10" ht="57.75" customHeight="1">
      <c r="B48" s="14"/>
      <c r="C48" s="1140" t="s">
        <v>4</v>
      </c>
      <c r="D48" s="1140"/>
      <c r="E48" s="1141"/>
      <c r="F48" s="15">
        <v>0.49</v>
      </c>
      <c r="G48" s="16">
        <v>3.07</v>
      </c>
      <c r="H48" s="16">
        <v>2.85</v>
      </c>
      <c r="I48" s="16">
        <v>1.6</v>
      </c>
      <c r="J48" s="17">
        <v>1.47</v>
      </c>
    </row>
    <row r="49" spans="2:10" ht="57.75" customHeight="1" thickBot="1">
      <c r="B49" s="18"/>
      <c r="C49" s="1142" t="s">
        <v>5</v>
      </c>
      <c r="D49" s="1142"/>
      <c r="E49" s="1143"/>
      <c r="F49" s="19" t="s">
        <v>524</v>
      </c>
      <c r="G49" s="20">
        <v>2.59</v>
      </c>
      <c r="H49" s="20" t="s">
        <v>525</v>
      </c>
      <c r="I49" s="20" t="s">
        <v>526</v>
      </c>
      <c r="J49" s="21" t="s">
        <v>527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0" t="s">
        <v>528</v>
      </c>
      <c r="D34" s="1150"/>
      <c r="E34" s="1151"/>
      <c r="F34" s="32">
        <v>1.73</v>
      </c>
      <c r="G34" s="33">
        <v>2.75</v>
      </c>
      <c r="H34" s="33">
        <v>3.41</v>
      </c>
      <c r="I34" s="33">
        <v>4.63</v>
      </c>
      <c r="J34" s="34">
        <v>5.68</v>
      </c>
      <c r="K34" s="22"/>
      <c r="L34" s="22"/>
      <c r="M34" s="22"/>
      <c r="N34" s="22"/>
      <c r="O34" s="22"/>
      <c r="P34" s="22"/>
    </row>
    <row r="35" spans="1:16" ht="39" customHeight="1">
      <c r="A35" s="22"/>
      <c r="B35" s="35"/>
      <c r="C35" s="1144" t="s">
        <v>529</v>
      </c>
      <c r="D35" s="1145"/>
      <c r="E35" s="1146"/>
      <c r="F35" s="36">
        <v>3.88</v>
      </c>
      <c r="G35" s="37">
        <v>4.5199999999999996</v>
      </c>
      <c r="H35" s="37">
        <v>4.4800000000000004</v>
      </c>
      <c r="I35" s="37">
        <v>4.28</v>
      </c>
      <c r="J35" s="38">
        <v>4.4800000000000004</v>
      </c>
      <c r="K35" s="22"/>
      <c r="L35" s="22"/>
      <c r="M35" s="22"/>
      <c r="N35" s="22"/>
      <c r="O35" s="22"/>
      <c r="P35" s="22"/>
    </row>
    <row r="36" spans="1:16" ht="39" customHeight="1">
      <c r="A36" s="22"/>
      <c r="B36" s="35"/>
      <c r="C36" s="1144" t="s">
        <v>530</v>
      </c>
      <c r="D36" s="1145"/>
      <c r="E36" s="1146"/>
      <c r="F36" s="36">
        <v>0.49</v>
      </c>
      <c r="G36" s="37">
        <v>3.07</v>
      </c>
      <c r="H36" s="37">
        <v>2.85</v>
      </c>
      <c r="I36" s="37">
        <v>1.6</v>
      </c>
      <c r="J36" s="38">
        <v>1.47</v>
      </c>
      <c r="K36" s="22"/>
      <c r="L36" s="22"/>
      <c r="M36" s="22"/>
      <c r="N36" s="22"/>
      <c r="O36" s="22"/>
      <c r="P36" s="22"/>
    </row>
    <row r="37" spans="1:16" ht="39" customHeight="1">
      <c r="A37" s="22"/>
      <c r="B37" s="35"/>
      <c r="C37" s="1144" t="s">
        <v>531</v>
      </c>
      <c r="D37" s="1145"/>
      <c r="E37" s="1146"/>
      <c r="F37" s="36">
        <v>0.99</v>
      </c>
      <c r="G37" s="37">
        <v>0.98</v>
      </c>
      <c r="H37" s="37">
        <v>1.02</v>
      </c>
      <c r="I37" s="37">
        <v>1.05</v>
      </c>
      <c r="J37" s="38">
        <v>1.08</v>
      </c>
      <c r="K37" s="22"/>
      <c r="L37" s="22"/>
      <c r="M37" s="22"/>
      <c r="N37" s="22"/>
      <c r="O37" s="22"/>
      <c r="P37" s="22"/>
    </row>
    <row r="38" spans="1:16" ht="39" customHeight="1">
      <c r="A38" s="22"/>
      <c r="B38" s="35"/>
      <c r="C38" s="1144" t="s">
        <v>532</v>
      </c>
      <c r="D38" s="1145"/>
      <c r="E38" s="1146"/>
      <c r="F38" s="36">
        <v>0.03</v>
      </c>
      <c r="G38" s="37">
        <v>0</v>
      </c>
      <c r="H38" s="37" t="s">
        <v>533</v>
      </c>
      <c r="I38" s="37">
        <v>0.7</v>
      </c>
      <c r="J38" s="38">
        <v>1</v>
      </c>
      <c r="K38" s="22"/>
      <c r="L38" s="22"/>
      <c r="M38" s="22"/>
      <c r="N38" s="22"/>
      <c r="O38" s="22"/>
      <c r="P38" s="22"/>
    </row>
    <row r="39" spans="1:16" ht="39" customHeight="1">
      <c r="A39" s="22"/>
      <c r="B39" s="35"/>
      <c r="C39" s="1144" t="s">
        <v>534</v>
      </c>
      <c r="D39" s="1145"/>
      <c r="E39" s="1146"/>
      <c r="F39" s="36">
        <v>0.44</v>
      </c>
      <c r="G39" s="37">
        <v>0.47</v>
      </c>
      <c r="H39" s="37">
        <v>0.5</v>
      </c>
      <c r="I39" s="37">
        <v>0.5</v>
      </c>
      <c r="J39" s="38">
        <v>0.46</v>
      </c>
      <c r="K39" s="22"/>
      <c r="L39" s="22"/>
      <c r="M39" s="22"/>
      <c r="N39" s="22"/>
      <c r="O39" s="22"/>
      <c r="P39" s="22"/>
    </row>
    <row r="40" spans="1:16" ht="39" customHeight="1">
      <c r="A40" s="22"/>
      <c r="B40" s="35"/>
      <c r="C40" s="1144" t="s">
        <v>535</v>
      </c>
      <c r="D40" s="1145"/>
      <c r="E40" s="1146"/>
      <c r="F40" s="36">
        <v>0</v>
      </c>
      <c r="G40" s="37">
        <v>0.03</v>
      </c>
      <c r="H40" s="37">
        <v>0.1</v>
      </c>
      <c r="I40" s="37">
        <v>0.21</v>
      </c>
      <c r="J40" s="38">
        <v>0.26</v>
      </c>
      <c r="K40" s="22"/>
      <c r="L40" s="22"/>
      <c r="M40" s="22"/>
      <c r="N40" s="22"/>
      <c r="O40" s="22"/>
      <c r="P40" s="22"/>
    </row>
    <row r="41" spans="1:16" ht="39" customHeight="1">
      <c r="A41" s="22"/>
      <c r="B41" s="35"/>
      <c r="C41" s="1144" t="s">
        <v>536</v>
      </c>
      <c r="D41" s="1145"/>
      <c r="E41" s="1146"/>
      <c r="F41" s="36">
        <v>0.02</v>
      </c>
      <c r="G41" s="37">
        <v>0.03</v>
      </c>
      <c r="H41" s="37">
        <v>0.09</v>
      </c>
      <c r="I41" s="37">
        <v>0.09</v>
      </c>
      <c r="J41" s="38">
        <v>0.12</v>
      </c>
      <c r="K41" s="22"/>
      <c r="L41" s="22"/>
      <c r="M41" s="22"/>
      <c r="N41" s="22"/>
      <c r="O41" s="22"/>
      <c r="P41" s="22"/>
    </row>
    <row r="42" spans="1:16" ht="39" customHeight="1">
      <c r="A42" s="22"/>
      <c r="B42" s="39"/>
      <c r="C42" s="1144" t="s">
        <v>537</v>
      </c>
      <c r="D42" s="1145"/>
      <c r="E42" s="1146"/>
      <c r="F42" s="36" t="s">
        <v>480</v>
      </c>
      <c r="G42" s="37" t="s">
        <v>480</v>
      </c>
      <c r="H42" s="37" t="s">
        <v>480</v>
      </c>
      <c r="I42" s="37" t="s">
        <v>480</v>
      </c>
      <c r="J42" s="38" t="s">
        <v>480</v>
      </c>
      <c r="K42" s="22"/>
      <c r="L42" s="22"/>
      <c r="M42" s="22"/>
      <c r="N42" s="22"/>
      <c r="O42" s="22"/>
      <c r="P42" s="22"/>
    </row>
    <row r="43" spans="1:16" ht="39" customHeight="1" thickBot="1">
      <c r="A43" s="22"/>
      <c r="B43" s="40"/>
      <c r="C43" s="1147" t="s">
        <v>538</v>
      </c>
      <c r="D43" s="1148"/>
      <c r="E43" s="1149"/>
      <c r="F43" s="41">
        <v>0.45</v>
      </c>
      <c r="G43" s="42">
        <v>0.18</v>
      </c>
      <c r="H43" s="42">
        <v>0.47</v>
      </c>
      <c r="I43" s="42">
        <v>0.68</v>
      </c>
      <c r="J43" s="43">
        <v>7.0000000000000007E-2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0" t="s">
        <v>10</v>
      </c>
      <c r="C45" s="1161"/>
      <c r="D45" s="58"/>
      <c r="E45" s="1166" t="s">
        <v>11</v>
      </c>
      <c r="F45" s="1166"/>
      <c r="G45" s="1166"/>
      <c r="H45" s="1166"/>
      <c r="I45" s="1166"/>
      <c r="J45" s="1167"/>
      <c r="K45" s="59">
        <v>8774</v>
      </c>
      <c r="L45" s="60">
        <v>8868</v>
      </c>
      <c r="M45" s="60">
        <v>9017</v>
      </c>
      <c r="N45" s="60">
        <v>9392</v>
      </c>
      <c r="O45" s="61">
        <v>9029</v>
      </c>
      <c r="P45" s="48"/>
      <c r="Q45" s="48"/>
      <c r="R45" s="48"/>
      <c r="S45" s="48"/>
      <c r="T45" s="48"/>
      <c r="U45" s="48"/>
    </row>
    <row r="46" spans="1:21" ht="30.75" customHeight="1">
      <c r="A46" s="48"/>
      <c r="B46" s="1162"/>
      <c r="C46" s="1163"/>
      <c r="D46" s="62"/>
      <c r="E46" s="1154" t="s">
        <v>12</v>
      </c>
      <c r="F46" s="1154"/>
      <c r="G46" s="1154"/>
      <c r="H46" s="1154"/>
      <c r="I46" s="1154"/>
      <c r="J46" s="1155"/>
      <c r="K46" s="63" t="s">
        <v>480</v>
      </c>
      <c r="L46" s="64" t="s">
        <v>480</v>
      </c>
      <c r="M46" s="64" t="s">
        <v>480</v>
      </c>
      <c r="N46" s="64" t="s">
        <v>480</v>
      </c>
      <c r="O46" s="65" t="s">
        <v>480</v>
      </c>
      <c r="P46" s="48"/>
      <c r="Q46" s="48"/>
      <c r="R46" s="48"/>
      <c r="S46" s="48"/>
      <c r="T46" s="48"/>
      <c r="U46" s="48"/>
    </row>
    <row r="47" spans="1:21" ht="30.75" customHeight="1">
      <c r="A47" s="48"/>
      <c r="B47" s="1162"/>
      <c r="C47" s="1163"/>
      <c r="D47" s="62"/>
      <c r="E47" s="1154" t="s">
        <v>13</v>
      </c>
      <c r="F47" s="1154"/>
      <c r="G47" s="1154"/>
      <c r="H47" s="1154"/>
      <c r="I47" s="1154"/>
      <c r="J47" s="1155"/>
      <c r="K47" s="63" t="s">
        <v>480</v>
      </c>
      <c r="L47" s="64" t="s">
        <v>480</v>
      </c>
      <c r="M47" s="64" t="s">
        <v>480</v>
      </c>
      <c r="N47" s="64" t="s">
        <v>480</v>
      </c>
      <c r="O47" s="65" t="s">
        <v>480</v>
      </c>
      <c r="P47" s="48"/>
      <c r="Q47" s="48"/>
      <c r="R47" s="48"/>
      <c r="S47" s="48"/>
      <c r="T47" s="48"/>
      <c r="U47" s="48"/>
    </row>
    <row r="48" spans="1:21" ht="30.75" customHeight="1">
      <c r="A48" s="48"/>
      <c r="B48" s="1162"/>
      <c r="C48" s="1163"/>
      <c r="D48" s="62"/>
      <c r="E48" s="1154" t="s">
        <v>14</v>
      </c>
      <c r="F48" s="1154"/>
      <c r="G48" s="1154"/>
      <c r="H48" s="1154"/>
      <c r="I48" s="1154"/>
      <c r="J48" s="1155"/>
      <c r="K48" s="63">
        <v>2053</v>
      </c>
      <c r="L48" s="64">
        <v>2156</v>
      </c>
      <c r="M48" s="64">
        <v>2107</v>
      </c>
      <c r="N48" s="64">
        <v>2074</v>
      </c>
      <c r="O48" s="65">
        <v>2087</v>
      </c>
      <c r="P48" s="48"/>
      <c r="Q48" s="48"/>
      <c r="R48" s="48"/>
      <c r="S48" s="48"/>
      <c r="T48" s="48"/>
      <c r="U48" s="48"/>
    </row>
    <row r="49" spans="1:21" ht="30.75" customHeight="1">
      <c r="A49" s="48"/>
      <c r="B49" s="1162"/>
      <c r="C49" s="1163"/>
      <c r="D49" s="62"/>
      <c r="E49" s="1154" t="s">
        <v>15</v>
      </c>
      <c r="F49" s="1154"/>
      <c r="G49" s="1154"/>
      <c r="H49" s="1154"/>
      <c r="I49" s="1154"/>
      <c r="J49" s="1155"/>
      <c r="K49" s="63">
        <v>35</v>
      </c>
      <c r="L49" s="64">
        <v>34</v>
      </c>
      <c r="M49" s="64">
        <v>36</v>
      </c>
      <c r="N49" s="64">
        <v>36</v>
      </c>
      <c r="O49" s="65">
        <v>37</v>
      </c>
      <c r="P49" s="48"/>
      <c r="Q49" s="48"/>
      <c r="R49" s="48"/>
      <c r="S49" s="48"/>
      <c r="T49" s="48"/>
      <c r="U49" s="48"/>
    </row>
    <row r="50" spans="1:21" ht="30.75" customHeight="1">
      <c r="A50" s="48"/>
      <c r="B50" s="1162"/>
      <c r="C50" s="1163"/>
      <c r="D50" s="62"/>
      <c r="E50" s="1154" t="s">
        <v>16</v>
      </c>
      <c r="F50" s="1154"/>
      <c r="G50" s="1154"/>
      <c r="H50" s="1154"/>
      <c r="I50" s="1154"/>
      <c r="J50" s="1155"/>
      <c r="K50" s="63">
        <v>382</v>
      </c>
      <c r="L50" s="64">
        <v>389</v>
      </c>
      <c r="M50" s="64">
        <v>334</v>
      </c>
      <c r="N50" s="64">
        <v>317</v>
      </c>
      <c r="O50" s="65">
        <v>180</v>
      </c>
      <c r="P50" s="48"/>
      <c r="Q50" s="48"/>
      <c r="R50" s="48"/>
      <c r="S50" s="48"/>
      <c r="T50" s="48"/>
      <c r="U50" s="48"/>
    </row>
    <row r="51" spans="1:21" ht="30.75" customHeight="1">
      <c r="A51" s="48"/>
      <c r="B51" s="1164"/>
      <c r="C51" s="1165"/>
      <c r="D51" s="66"/>
      <c r="E51" s="1154" t="s">
        <v>17</v>
      </c>
      <c r="F51" s="1154"/>
      <c r="G51" s="1154"/>
      <c r="H51" s="1154"/>
      <c r="I51" s="1154"/>
      <c r="J51" s="1155"/>
      <c r="K51" s="63">
        <v>13</v>
      </c>
      <c r="L51" s="64">
        <v>13</v>
      </c>
      <c r="M51" s="64">
        <v>7</v>
      </c>
      <c r="N51" s="64">
        <v>5</v>
      </c>
      <c r="O51" s="65">
        <v>8</v>
      </c>
      <c r="P51" s="48"/>
      <c r="Q51" s="48"/>
      <c r="R51" s="48"/>
      <c r="S51" s="48"/>
      <c r="T51" s="48"/>
      <c r="U51" s="48"/>
    </row>
    <row r="52" spans="1:21" ht="30.75" customHeight="1">
      <c r="A52" s="48"/>
      <c r="B52" s="1152" t="s">
        <v>18</v>
      </c>
      <c r="C52" s="1153"/>
      <c r="D52" s="66"/>
      <c r="E52" s="1154" t="s">
        <v>19</v>
      </c>
      <c r="F52" s="1154"/>
      <c r="G52" s="1154"/>
      <c r="H52" s="1154"/>
      <c r="I52" s="1154"/>
      <c r="J52" s="1155"/>
      <c r="K52" s="63">
        <v>6342</v>
      </c>
      <c r="L52" s="64">
        <v>6335</v>
      </c>
      <c r="M52" s="64">
        <v>6492</v>
      </c>
      <c r="N52" s="64">
        <v>6808</v>
      </c>
      <c r="O52" s="65">
        <v>6793</v>
      </c>
      <c r="P52" s="48"/>
      <c r="Q52" s="48"/>
      <c r="R52" s="48"/>
      <c r="S52" s="48"/>
      <c r="T52" s="48"/>
      <c r="U52" s="48"/>
    </row>
    <row r="53" spans="1:21" ht="30.75" customHeight="1" thickBot="1">
      <c r="A53" s="48"/>
      <c r="B53" s="1156" t="s">
        <v>20</v>
      </c>
      <c r="C53" s="1157"/>
      <c r="D53" s="67"/>
      <c r="E53" s="1158" t="s">
        <v>21</v>
      </c>
      <c r="F53" s="1158"/>
      <c r="G53" s="1158"/>
      <c r="H53" s="1158"/>
      <c r="I53" s="1158"/>
      <c r="J53" s="1159"/>
      <c r="K53" s="68">
        <v>4915</v>
      </c>
      <c r="L53" s="69">
        <v>5125</v>
      </c>
      <c r="M53" s="69">
        <v>5009</v>
      </c>
      <c r="N53" s="69">
        <v>5016</v>
      </c>
      <c r="O53" s="70">
        <v>4548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68" t="s">
        <v>23</v>
      </c>
      <c r="C41" s="1169"/>
      <c r="D41" s="81"/>
      <c r="E41" s="1174" t="s">
        <v>24</v>
      </c>
      <c r="F41" s="1174"/>
      <c r="G41" s="1174"/>
      <c r="H41" s="1175"/>
      <c r="I41" s="82">
        <v>87400</v>
      </c>
      <c r="J41" s="83">
        <v>90511</v>
      </c>
      <c r="K41" s="83">
        <v>93985</v>
      </c>
      <c r="L41" s="83">
        <v>97269</v>
      </c>
      <c r="M41" s="84">
        <v>103134</v>
      </c>
    </row>
    <row r="42" spans="2:13" ht="27.75" customHeight="1">
      <c r="B42" s="1170"/>
      <c r="C42" s="1171"/>
      <c r="D42" s="85"/>
      <c r="E42" s="1176" t="s">
        <v>25</v>
      </c>
      <c r="F42" s="1176"/>
      <c r="G42" s="1176"/>
      <c r="H42" s="1177"/>
      <c r="I42" s="86">
        <v>4026</v>
      </c>
      <c r="J42" s="87">
        <v>3700</v>
      </c>
      <c r="K42" s="87">
        <v>4362</v>
      </c>
      <c r="L42" s="87">
        <v>3318</v>
      </c>
      <c r="M42" s="88">
        <v>2115</v>
      </c>
    </row>
    <row r="43" spans="2:13" ht="27.75" customHeight="1">
      <c r="B43" s="1170"/>
      <c r="C43" s="1171"/>
      <c r="D43" s="85"/>
      <c r="E43" s="1176" t="s">
        <v>26</v>
      </c>
      <c r="F43" s="1176"/>
      <c r="G43" s="1176"/>
      <c r="H43" s="1177"/>
      <c r="I43" s="86">
        <v>26615</v>
      </c>
      <c r="J43" s="87">
        <v>26639</v>
      </c>
      <c r="K43" s="87">
        <v>28667</v>
      </c>
      <c r="L43" s="87">
        <v>30899</v>
      </c>
      <c r="M43" s="88">
        <v>32899</v>
      </c>
    </row>
    <row r="44" spans="2:13" ht="27.75" customHeight="1">
      <c r="B44" s="1170"/>
      <c r="C44" s="1171"/>
      <c r="D44" s="85"/>
      <c r="E44" s="1176" t="s">
        <v>27</v>
      </c>
      <c r="F44" s="1176"/>
      <c r="G44" s="1176"/>
      <c r="H44" s="1177"/>
      <c r="I44" s="86">
        <v>128</v>
      </c>
      <c r="J44" s="87">
        <v>382</v>
      </c>
      <c r="K44" s="87">
        <v>543</v>
      </c>
      <c r="L44" s="87">
        <v>756</v>
      </c>
      <c r="M44" s="88">
        <v>1010</v>
      </c>
    </row>
    <row r="45" spans="2:13" ht="27.75" customHeight="1">
      <c r="B45" s="1170"/>
      <c r="C45" s="1171"/>
      <c r="D45" s="85"/>
      <c r="E45" s="1176" t="s">
        <v>28</v>
      </c>
      <c r="F45" s="1176"/>
      <c r="G45" s="1176"/>
      <c r="H45" s="1177"/>
      <c r="I45" s="86">
        <v>18778</v>
      </c>
      <c r="J45" s="87">
        <v>17745</v>
      </c>
      <c r="K45" s="87">
        <v>17097</v>
      </c>
      <c r="L45" s="87">
        <v>16442</v>
      </c>
      <c r="M45" s="88">
        <v>14906</v>
      </c>
    </row>
    <row r="46" spans="2:13" ht="27.75" customHeight="1">
      <c r="B46" s="1170"/>
      <c r="C46" s="1171"/>
      <c r="D46" s="85"/>
      <c r="E46" s="1176" t="s">
        <v>29</v>
      </c>
      <c r="F46" s="1176"/>
      <c r="G46" s="1176"/>
      <c r="H46" s="1177"/>
      <c r="I46" s="86">
        <v>103</v>
      </c>
      <c r="J46" s="87">
        <v>69</v>
      </c>
      <c r="K46" s="87">
        <v>52</v>
      </c>
      <c r="L46" s="87" t="s">
        <v>480</v>
      </c>
      <c r="M46" s="88" t="s">
        <v>480</v>
      </c>
    </row>
    <row r="47" spans="2:13" ht="27.75" customHeight="1">
      <c r="B47" s="1170"/>
      <c r="C47" s="1171"/>
      <c r="D47" s="85"/>
      <c r="E47" s="1176" t="s">
        <v>30</v>
      </c>
      <c r="F47" s="1176"/>
      <c r="G47" s="1176"/>
      <c r="H47" s="1177"/>
      <c r="I47" s="86" t="s">
        <v>480</v>
      </c>
      <c r="J47" s="87" t="s">
        <v>480</v>
      </c>
      <c r="K47" s="87" t="s">
        <v>480</v>
      </c>
      <c r="L47" s="87" t="s">
        <v>480</v>
      </c>
      <c r="M47" s="88" t="s">
        <v>480</v>
      </c>
    </row>
    <row r="48" spans="2:13" ht="27.75" customHeight="1">
      <c r="B48" s="1172"/>
      <c r="C48" s="1173"/>
      <c r="D48" s="85"/>
      <c r="E48" s="1176" t="s">
        <v>31</v>
      </c>
      <c r="F48" s="1176"/>
      <c r="G48" s="1176"/>
      <c r="H48" s="1177"/>
      <c r="I48" s="86" t="s">
        <v>480</v>
      </c>
      <c r="J48" s="87" t="s">
        <v>480</v>
      </c>
      <c r="K48" s="87" t="s">
        <v>480</v>
      </c>
      <c r="L48" s="87" t="s">
        <v>480</v>
      </c>
      <c r="M48" s="88" t="s">
        <v>480</v>
      </c>
    </row>
    <row r="49" spans="2:13" ht="27.75" customHeight="1">
      <c r="B49" s="1178" t="s">
        <v>32</v>
      </c>
      <c r="C49" s="1179"/>
      <c r="D49" s="89"/>
      <c r="E49" s="1176" t="s">
        <v>33</v>
      </c>
      <c r="F49" s="1176"/>
      <c r="G49" s="1176"/>
      <c r="H49" s="1177"/>
      <c r="I49" s="86">
        <v>2943</v>
      </c>
      <c r="J49" s="87">
        <v>3363</v>
      </c>
      <c r="K49" s="87">
        <v>4108</v>
      </c>
      <c r="L49" s="87">
        <v>4183</v>
      </c>
      <c r="M49" s="88">
        <v>4462</v>
      </c>
    </row>
    <row r="50" spans="2:13" ht="27.75" customHeight="1">
      <c r="B50" s="1170"/>
      <c r="C50" s="1171"/>
      <c r="D50" s="85"/>
      <c r="E50" s="1176" t="s">
        <v>34</v>
      </c>
      <c r="F50" s="1176"/>
      <c r="G50" s="1176"/>
      <c r="H50" s="1177"/>
      <c r="I50" s="86">
        <v>2210</v>
      </c>
      <c r="J50" s="87">
        <v>2393</v>
      </c>
      <c r="K50" s="87">
        <v>2368</v>
      </c>
      <c r="L50" s="87">
        <v>2218</v>
      </c>
      <c r="M50" s="88">
        <v>2143</v>
      </c>
    </row>
    <row r="51" spans="2:13" ht="27.75" customHeight="1">
      <c r="B51" s="1172"/>
      <c r="C51" s="1173"/>
      <c r="D51" s="85"/>
      <c r="E51" s="1176" t="s">
        <v>35</v>
      </c>
      <c r="F51" s="1176"/>
      <c r="G51" s="1176"/>
      <c r="H51" s="1177"/>
      <c r="I51" s="86">
        <v>78475</v>
      </c>
      <c r="J51" s="87">
        <v>82227</v>
      </c>
      <c r="K51" s="87">
        <v>84138</v>
      </c>
      <c r="L51" s="87">
        <v>88450</v>
      </c>
      <c r="M51" s="88">
        <v>92853</v>
      </c>
    </row>
    <row r="52" spans="2:13" ht="27.75" customHeight="1" thickBot="1">
      <c r="B52" s="1180" t="s">
        <v>36</v>
      </c>
      <c r="C52" s="1181"/>
      <c r="D52" s="90"/>
      <c r="E52" s="1182" t="s">
        <v>37</v>
      </c>
      <c r="F52" s="1182"/>
      <c r="G52" s="1182"/>
      <c r="H52" s="1183"/>
      <c r="I52" s="91">
        <v>53421</v>
      </c>
      <c r="J52" s="92">
        <v>51061</v>
      </c>
      <c r="K52" s="92">
        <v>54092</v>
      </c>
      <c r="L52" s="92">
        <v>53834</v>
      </c>
      <c r="M52" s="93">
        <v>54605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61824</v>
      </c>
      <c r="E3" s="116"/>
      <c r="F3" s="117">
        <v>51722</v>
      </c>
      <c r="G3" s="118"/>
      <c r="H3" s="119"/>
    </row>
    <row r="4" spans="1:8">
      <c r="A4" s="120"/>
      <c r="B4" s="121"/>
      <c r="C4" s="122"/>
      <c r="D4" s="123">
        <v>29994</v>
      </c>
      <c r="E4" s="124"/>
      <c r="F4" s="125">
        <v>30749</v>
      </c>
      <c r="G4" s="126"/>
      <c r="H4" s="127"/>
    </row>
    <row r="5" spans="1:8">
      <c r="A5" s="108" t="s">
        <v>513</v>
      </c>
      <c r="B5" s="113"/>
      <c r="C5" s="114"/>
      <c r="D5" s="115">
        <v>70054</v>
      </c>
      <c r="E5" s="116"/>
      <c r="F5" s="117">
        <v>54805</v>
      </c>
      <c r="G5" s="118"/>
      <c r="H5" s="119"/>
    </row>
    <row r="6" spans="1:8">
      <c r="A6" s="120"/>
      <c r="B6" s="121"/>
      <c r="C6" s="122"/>
      <c r="D6" s="123">
        <v>32590</v>
      </c>
      <c r="E6" s="124"/>
      <c r="F6" s="125">
        <v>29572</v>
      </c>
      <c r="G6" s="126"/>
      <c r="H6" s="127"/>
    </row>
    <row r="7" spans="1:8">
      <c r="A7" s="108" t="s">
        <v>514</v>
      </c>
      <c r="B7" s="113"/>
      <c r="C7" s="114"/>
      <c r="D7" s="115">
        <v>82884</v>
      </c>
      <c r="E7" s="116"/>
      <c r="F7" s="117">
        <v>38606</v>
      </c>
      <c r="G7" s="118"/>
      <c r="H7" s="119"/>
    </row>
    <row r="8" spans="1:8">
      <c r="A8" s="120"/>
      <c r="B8" s="121"/>
      <c r="C8" s="122"/>
      <c r="D8" s="123">
        <v>25879</v>
      </c>
      <c r="E8" s="124"/>
      <c r="F8" s="125">
        <v>22435</v>
      </c>
      <c r="G8" s="126"/>
      <c r="H8" s="127"/>
    </row>
    <row r="9" spans="1:8">
      <c r="A9" s="108" t="s">
        <v>515</v>
      </c>
      <c r="B9" s="113"/>
      <c r="C9" s="114"/>
      <c r="D9" s="115">
        <v>80288</v>
      </c>
      <c r="E9" s="116"/>
      <c r="F9" s="117">
        <v>39425</v>
      </c>
      <c r="G9" s="118"/>
      <c r="H9" s="119"/>
    </row>
    <row r="10" spans="1:8">
      <c r="A10" s="120"/>
      <c r="B10" s="121"/>
      <c r="C10" s="122"/>
      <c r="D10" s="123">
        <v>26191</v>
      </c>
      <c r="E10" s="124"/>
      <c r="F10" s="125">
        <v>22414</v>
      </c>
      <c r="G10" s="126"/>
      <c r="H10" s="127"/>
    </row>
    <row r="11" spans="1:8">
      <c r="A11" s="108" t="s">
        <v>516</v>
      </c>
      <c r="B11" s="113"/>
      <c r="C11" s="114"/>
      <c r="D11" s="115">
        <v>129785</v>
      </c>
      <c r="E11" s="116"/>
      <c r="F11" s="117">
        <v>43141</v>
      </c>
      <c r="G11" s="118"/>
      <c r="H11" s="119"/>
    </row>
    <row r="12" spans="1:8">
      <c r="A12" s="120"/>
      <c r="B12" s="121"/>
      <c r="C12" s="128"/>
      <c r="D12" s="123">
        <v>32513</v>
      </c>
      <c r="E12" s="124"/>
      <c r="F12" s="125">
        <v>21887</v>
      </c>
      <c r="G12" s="126"/>
      <c r="H12" s="127"/>
    </row>
    <row r="13" spans="1:8">
      <c r="A13" s="108"/>
      <c r="B13" s="113"/>
      <c r="C13" s="129"/>
      <c r="D13" s="130">
        <v>84967</v>
      </c>
      <c r="E13" s="131"/>
      <c r="F13" s="132">
        <v>45540</v>
      </c>
      <c r="G13" s="133"/>
      <c r="H13" s="119"/>
    </row>
    <row r="14" spans="1:8">
      <c r="A14" s="120"/>
      <c r="B14" s="121"/>
      <c r="C14" s="122"/>
      <c r="D14" s="123">
        <v>29433</v>
      </c>
      <c r="E14" s="124"/>
      <c r="F14" s="125">
        <v>25411</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0.49</v>
      </c>
      <c r="C19" s="134">
        <f>ROUND(VALUE(SUBSTITUTE(実質収支比率等に係る経年分析!G$48,"▲","-")),2)</f>
        <v>3.07</v>
      </c>
      <c r="D19" s="134">
        <f>ROUND(VALUE(SUBSTITUTE(実質収支比率等に係る経年分析!H$48,"▲","-")),2)</f>
        <v>2.85</v>
      </c>
      <c r="E19" s="134">
        <f>ROUND(VALUE(SUBSTITUTE(実質収支比率等に係る経年分析!I$48,"▲","-")),2)</f>
        <v>1.6</v>
      </c>
      <c r="F19" s="134">
        <f>ROUND(VALUE(SUBSTITUTE(実質収支比率等に係る経年分析!J$48,"▲","-")),2)</f>
        <v>1.47</v>
      </c>
    </row>
    <row r="20" spans="1:11">
      <c r="A20" s="134" t="s">
        <v>42</v>
      </c>
      <c r="B20" s="134">
        <f>ROUND(VALUE(SUBSTITUTE(実質収支比率等に係る経年分析!F$47,"▲","-")),2)</f>
        <v>2.0699999999999998</v>
      </c>
      <c r="C20" s="134">
        <f>ROUND(VALUE(SUBSTITUTE(実質収支比率等に係る経年分析!G$47,"▲","-")),2)</f>
        <v>2.2999999999999998</v>
      </c>
      <c r="D20" s="134">
        <f>ROUND(VALUE(SUBSTITUTE(実質収支比率等に係る経年分析!H$47,"▲","-")),2)</f>
        <v>4.6900000000000004</v>
      </c>
      <c r="E20" s="134">
        <f>ROUND(VALUE(SUBSTITUTE(実質収支比率等に係る経年分析!I$47,"▲","-")),2)</f>
        <v>5.77</v>
      </c>
      <c r="F20" s="134">
        <f>ROUND(VALUE(SUBSTITUTE(実質収支比率等に係る経年分析!J$47,"▲","-")),2)</f>
        <v>6.13</v>
      </c>
    </row>
    <row r="21" spans="1:11">
      <c r="A21" s="134" t="s">
        <v>43</v>
      </c>
      <c r="B21" s="134">
        <f>IF(ISNUMBER(VALUE(SUBSTITUTE(実質収支比率等に係る経年分析!F$49,"▲","-"))),ROUND(VALUE(SUBSTITUTE(実質収支比率等に係る経年分析!F$49,"▲","-")),2),NA())</f>
        <v>-0.28000000000000003</v>
      </c>
      <c r="C21" s="134">
        <f>IF(ISNUMBER(VALUE(SUBSTITUTE(実質収支比率等に係る経年分析!G$49,"▲","-"))),ROUND(VALUE(SUBSTITUTE(実質収支比率等に係る経年分析!G$49,"▲","-")),2),NA())</f>
        <v>2.59</v>
      </c>
      <c r="D21" s="134">
        <f>IF(ISNUMBER(VALUE(SUBSTITUTE(実質収支比率等に係る経年分析!H$49,"▲","-"))),ROUND(VALUE(SUBSTITUTE(実質収支比率等に係る経年分析!H$49,"▲","-")),2),NA())</f>
        <v>-0.21</v>
      </c>
      <c r="E21" s="134">
        <f>IF(ISNUMBER(VALUE(SUBSTITUTE(実質収支比率等に係る経年分析!I$49,"▲","-"))),ROUND(VALUE(SUBSTITUTE(実質収支比率等に係る経年分析!I$49,"▲","-")),2),NA())</f>
        <v>-2.3199999999999998</v>
      </c>
      <c r="F21" s="134">
        <f>IF(ISNUMBER(VALUE(SUBSTITUTE(実質収支比率等に係る経年分析!J$49,"▲","-"))),ROUND(VALUE(SUBSTITUTE(実質収支比率等に係る経年分析!J$49,"▲","-")),2),NA())</f>
        <v>-0.65</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0.68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0.12</v>
      </c>
    </row>
    <row r="30" spans="1:11">
      <c r="A30" s="135" t="str">
        <f>IF(連結実質赤字比率に係る赤字・黒字の構成分析!C$40="",NA(),連結実質赤字比率に係る赤字・黒字の構成分析!C$40)</f>
        <v>下水道事業会計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0.26</v>
      </c>
    </row>
    <row r="31" spans="1:11">
      <c r="A31" s="135" t="str">
        <f>IF(連結実質赤字比率に係る赤字・黒字の構成分析!C$39="",NA(),連結実質赤字比率に係る赤字・黒字の構成分析!C$39)</f>
        <v>簡易水道事業会計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0.46</v>
      </c>
    </row>
    <row r="32" spans="1:11">
      <c r="A32" s="135" t="str">
        <f>IF(連結実質赤字比率に係る赤字・黒字の構成分析!C$38="",NA(),連結実質赤字比率に係る赤字・黒字の構成分析!C$38)</f>
        <v>国民健康保険事業会計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f>IF(ROUND(VALUE(SUBSTITUTE(連結実質赤字比率に係る赤字・黒字の構成分析!H$38,"▲", "-")), 2) &lt; 0, ABS(ROUND(VALUE(SUBSTITUTE(連結実質赤字比率に係る赤字・黒字の構成分析!H$38,"▲", "-")), 2)), NA())</f>
        <v>0.56000000000000005</v>
      </c>
      <c r="G32" s="135" t="e">
        <f>IF(ROUND(VALUE(SUBSTITUTE(連結実質赤字比率に係る赤字・黒字の構成分析!H$38,"▲", "-")), 2) &gt;= 0, ABS(ROUND(VALUE(SUBSTITUTE(連結実質赤字比率に係る赤字・黒字の構成分析!H$38,"▲", "-")), 2)), NA())</f>
        <v>#N/A</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v>
      </c>
    </row>
    <row r="33" spans="1:16">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4.5199999999999996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4.4800000000000004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4.4800000000000004</v>
      </c>
    </row>
    <row r="36" spans="1:16">
      <c r="A36" s="135" t="str">
        <f>IF(連結実質赤字比率に係る赤字・黒字の構成分析!C$34="",NA(),連結実質赤字比率に係る赤字・黒字の構成分析!C$34)</f>
        <v>高岡市民病院事業会計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3.41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4.63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5.68</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6342</v>
      </c>
      <c r="E42" s="136"/>
      <c r="F42" s="136"/>
      <c r="G42" s="136">
        <f>'実質公債費比率（分子）の構造'!L$52</f>
        <v>6335</v>
      </c>
      <c r="H42" s="136"/>
      <c r="I42" s="136"/>
      <c r="J42" s="136">
        <f>'実質公債費比率（分子）の構造'!M$52</f>
        <v>6492</v>
      </c>
      <c r="K42" s="136"/>
      <c r="L42" s="136"/>
      <c r="M42" s="136">
        <f>'実質公債費比率（分子）の構造'!N$52</f>
        <v>6808</v>
      </c>
      <c r="N42" s="136"/>
      <c r="O42" s="136"/>
      <c r="P42" s="136">
        <f>'実質公債費比率（分子）の構造'!O$52</f>
        <v>6793</v>
      </c>
    </row>
    <row r="43" spans="1:16">
      <c r="A43" s="136" t="s">
        <v>51</v>
      </c>
      <c r="B43" s="136">
        <f>'実質公債費比率（分子）の構造'!K$51</f>
        <v>13</v>
      </c>
      <c r="C43" s="136"/>
      <c r="D43" s="136"/>
      <c r="E43" s="136">
        <f>'実質公債費比率（分子）の構造'!L$51</f>
        <v>13</v>
      </c>
      <c r="F43" s="136"/>
      <c r="G43" s="136"/>
      <c r="H43" s="136">
        <f>'実質公債費比率（分子）の構造'!M$51</f>
        <v>7</v>
      </c>
      <c r="I43" s="136"/>
      <c r="J43" s="136"/>
      <c r="K43" s="136">
        <f>'実質公債費比率（分子）の構造'!N$51</f>
        <v>5</v>
      </c>
      <c r="L43" s="136"/>
      <c r="M43" s="136"/>
      <c r="N43" s="136">
        <f>'実質公債費比率（分子）の構造'!O$51</f>
        <v>8</v>
      </c>
      <c r="O43" s="136"/>
      <c r="P43" s="136"/>
    </row>
    <row r="44" spans="1:16">
      <c r="A44" s="136" t="s">
        <v>52</v>
      </c>
      <c r="B44" s="136">
        <f>'実質公債費比率（分子）の構造'!K$50</f>
        <v>382</v>
      </c>
      <c r="C44" s="136"/>
      <c r="D44" s="136"/>
      <c r="E44" s="136">
        <f>'実質公債費比率（分子）の構造'!L$50</f>
        <v>389</v>
      </c>
      <c r="F44" s="136"/>
      <c r="G44" s="136"/>
      <c r="H44" s="136">
        <f>'実質公債費比率（分子）の構造'!M$50</f>
        <v>334</v>
      </c>
      <c r="I44" s="136"/>
      <c r="J44" s="136"/>
      <c r="K44" s="136">
        <f>'実質公債費比率（分子）の構造'!N$50</f>
        <v>317</v>
      </c>
      <c r="L44" s="136"/>
      <c r="M44" s="136"/>
      <c r="N44" s="136">
        <f>'実質公債費比率（分子）の構造'!O$50</f>
        <v>180</v>
      </c>
      <c r="O44" s="136"/>
      <c r="P44" s="136"/>
    </row>
    <row r="45" spans="1:16">
      <c r="A45" s="136" t="s">
        <v>53</v>
      </c>
      <c r="B45" s="136">
        <f>'実質公債費比率（分子）の構造'!K$49</f>
        <v>35</v>
      </c>
      <c r="C45" s="136"/>
      <c r="D45" s="136"/>
      <c r="E45" s="136">
        <f>'実質公債費比率（分子）の構造'!L$49</f>
        <v>34</v>
      </c>
      <c r="F45" s="136"/>
      <c r="G45" s="136"/>
      <c r="H45" s="136">
        <f>'実質公債費比率（分子）の構造'!M$49</f>
        <v>36</v>
      </c>
      <c r="I45" s="136"/>
      <c r="J45" s="136"/>
      <c r="K45" s="136">
        <f>'実質公債費比率（分子）の構造'!N$49</f>
        <v>36</v>
      </c>
      <c r="L45" s="136"/>
      <c r="M45" s="136"/>
      <c r="N45" s="136">
        <f>'実質公債費比率（分子）の構造'!O$49</f>
        <v>37</v>
      </c>
      <c r="O45" s="136"/>
      <c r="P45" s="136"/>
    </row>
    <row r="46" spans="1:16">
      <c r="A46" s="136" t="s">
        <v>54</v>
      </c>
      <c r="B46" s="136">
        <f>'実質公債費比率（分子）の構造'!K$48</f>
        <v>2053</v>
      </c>
      <c r="C46" s="136"/>
      <c r="D46" s="136"/>
      <c r="E46" s="136">
        <f>'実質公債費比率（分子）の構造'!L$48</f>
        <v>2156</v>
      </c>
      <c r="F46" s="136"/>
      <c r="G46" s="136"/>
      <c r="H46" s="136">
        <f>'実質公債費比率（分子）の構造'!M$48</f>
        <v>2107</v>
      </c>
      <c r="I46" s="136"/>
      <c r="J46" s="136"/>
      <c r="K46" s="136">
        <f>'実質公債費比率（分子）の構造'!N$48</f>
        <v>2074</v>
      </c>
      <c r="L46" s="136"/>
      <c r="M46" s="136"/>
      <c r="N46" s="136">
        <f>'実質公債費比率（分子）の構造'!O$48</f>
        <v>2087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8774</v>
      </c>
      <c r="C49" s="136"/>
      <c r="D49" s="136"/>
      <c r="E49" s="136">
        <f>'実質公債費比率（分子）の構造'!L$45</f>
        <v>8868</v>
      </c>
      <c r="F49" s="136"/>
      <c r="G49" s="136"/>
      <c r="H49" s="136">
        <f>'実質公債費比率（分子）の構造'!M$45</f>
        <v>9017</v>
      </c>
      <c r="I49" s="136"/>
      <c r="J49" s="136"/>
      <c r="K49" s="136">
        <f>'実質公債費比率（分子）の構造'!N$45</f>
        <v>9392</v>
      </c>
      <c r="L49" s="136"/>
      <c r="M49" s="136"/>
      <c r="N49" s="136">
        <f>'実質公債費比率（分子）の構造'!O$45</f>
        <v>9029</v>
      </c>
      <c r="O49" s="136"/>
      <c r="P49" s="136"/>
    </row>
    <row r="50" spans="1:16">
      <c r="A50" s="136" t="s">
        <v>58</v>
      </c>
      <c r="B50" s="136" t="e">
        <f>NA()</f>
        <v>#N/A</v>
      </c>
      <c r="C50" s="136">
        <f>IF(ISNUMBER('実質公債費比率（分子）の構造'!K$53),'実質公債費比率（分子）の構造'!K$53,NA())</f>
        <v>4915</v>
      </c>
      <c r="D50" s="136" t="e">
        <f>NA()</f>
        <v>#N/A</v>
      </c>
      <c r="E50" s="136" t="e">
        <f>NA()</f>
        <v>#N/A</v>
      </c>
      <c r="F50" s="136">
        <f>IF(ISNUMBER('実質公債費比率（分子）の構造'!L$53),'実質公債費比率（分子）の構造'!L$53,NA())</f>
        <v>5125</v>
      </c>
      <c r="G50" s="136" t="e">
        <f>NA()</f>
        <v>#N/A</v>
      </c>
      <c r="H50" s="136" t="e">
        <f>NA()</f>
        <v>#N/A</v>
      </c>
      <c r="I50" s="136">
        <f>IF(ISNUMBER('実質公債費比率（分子）の構造'!M$53),'実質公債費比率（分子）の構造'!M$53,NA())</f>
        <v>5009</v>
      </c>
      <c r="J50" s="136" t="e">
        <f>NA()</f>
        <v>#N/A</v>
      </c>
      <c r="K50" s="136" t="e">
        <f>NA()</f>
        <v>#N/A</v>
      </c>
      <c r="L50" s="136">
        <f>IF(ISNUMBER('実質公債費比率（分子）の構造'!N$53),'実質公債費比率（分子）の構造'!N$53,NA())</f>
        <v>5016</v>
      </c>
      <c r="M50" s="136" t="e">
        <f>NA()</f>
        <v>#N/A</v>
      </c>
      <c r="N50" s="136" t="e">
        <f>NA()</f>
        <v>#N/A</v>
      </c>
      <c r="O50" s="136">
        <f>IF(ISNUMBER('実質公債費比率（分子）の構造'!O$53),'実質公債費比率（分子）の構造'!O$53,NA())</f>
        <v>4548</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78475</v>
      </c>
      <c r="E56" s="135"/>
      <c r="F56" s="135"/>
      <c r="G56" s="135">
        <f>'将来負担比率（分子）の構造'!J$51</f>
        <v>82227</v>
      </c>
      <c r="H56" s="135"/>
      <c r="I56" s="135"/>
      <c r="J56" s="135">
        <f>'将来負担比率（分子）の構造'!K$51</f>
        <v>84138</v>
      </c>
      <c r="K56" s="135"/>
      <c r="L56" s="135"/>
      <c r="M56" s="135">
        <f>'将来負担比率（分子）の構造'!L$51</f>
        <v>88450</v>
      </c>
      <c r="N56" s="135"/>
      <c r="O56" s="135"/>
      <c r="P56" s="135">
        <f>'将来負担比率（分子）の構造'!M$51</f>
        <v>92853</v>
      </c>
    </row>
    <row r="57" spans="1:16">
      <c r="A57" s="135" t="s">
        <v>34</v>
      </c>
      <c r="B57" s="135"/>
      <c r="C57" s="135"/>
      <c r="D57" s="135">
        <f>'将来負担比率（分子）の構造'!I$50</f>
        <v>2210</v>
      </c>
      <c r="E57" s="135"/>
      <c r="F57" s="135"/>
      <c r="G57" s="135">
        <f>'将来負担比率（分子）の構造'!J$50</f>
        <v>2393</v>
      </c>
      <c r="H57" s="135"/>
      <c r="I57" s="135"/>
      <c r="J57" s="135">
        <f>'将来負担比率（分子）の構造'!K$50</f>
        <v>2368</v>
      </c>
      <c r="K57" s="135"/>
      <c r="L57" s="135"/>
      <c r="M57" s="135">
        <f>'将来負担比率（分子）の構造'!L$50</f>
        <v>2218</v>
      </c>
      <c r="N57" s="135"/>
      <c r="O57" s="135"/>
      <c r="P57" s="135">
        <f>'将来負担比率（分子）の構造'!M$50</f>
        <v>2143</v>
      </c>
    </row>
    <row r="58" spans="1:16">
      <c r="A58" s="135" t="s">
        <v>33</v>
      </c>
      <c r="B58" s="135"/>
      <c r="C58" s="135"/>
      <c r="D58" s="135">
        <f>'将来負担比率（分子）の構造'!I$49</f>
        <v>2943</v>
      </c>
      <c r="E58" s="135"/>
      <c r="F58" s="135"/>
      <c r="G58" s="135">
        <f>'将来負担比率（分子）の構造'!J$49</f>
        <v>3363</v>
      </c>
      <c r="H58" s="135"/>
      <c r="I58" s="135"/>
      <c r="J58" s="135">
        <f>'将来負担比率（分子）の構造'!K$49</f>
        <v>4108</v>
      </c>
      <c r="K58" s="135"/>
      <c r="L58" s="135"/>
      <c r="M58" s="135">
        <f>'将来負担比率（分子）の構造'!L$49</f>
        <v>4183</v>
      </c>
      <c r="N58" s="135"/>
      <c r="O58" s="135"/>
      <c r="P58" s="135">
        <f>'将来負担比率（分子）の構造'!M$49</f>
        <v>4462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103</v>
      </c>
      <c r="C61" s="135"/>
      <c r="D61" s="135"/>
      <c r="E61" s="135">
        <f>'将来負担比率（分子）の構造'!J$46</f>
        <v>69</v>
      </c>
      <c r="F61" s="135"/>
      <c r="G61" s="135"/>
      <c r="H61" s="135">
        <f>'将来負担比率（分子）の構造'!K$46</f>
        <v>52</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18778</v>
      </c>
      <c r="C62" s="135"/>
      <c r="D62" s="135"/>
      <c r="E62" s="135">
        <f>'将来負担比率（分子）の構造'!J$45</f>
        <v>17745</v>
      </c>
      <c r="F62" s="135"/>
      <c r="G62" s="135"/>
      <c r="H62" s="135">
        <f>'将来負担比率（分子）の構造'!K$45</f>
        <v>17097</v>
      </c>
      <c r="I62" s="135"/>
      <c r="J62" s="135"/>
      <c r="K62" s="135">
        <f>'将来負担比率（分子）の構造'!L$45</f>
        <v>16442</v>
      </c>
      <c r="L62" s="135"/>
      <c r="M62" s="135"/>
      <c r="N62" s="135">
        <f>'将来負担比率（分子）の構造'!M$45</f>
        <v>14906</v>
      </c>
      <c r="O62" s="135"/>
      <c r="P62" s="135"/>
    </row>
    <row r="63" spans="1:16">
      <c r="A63" s="135" t="s">
        <v>27</v>
      </c>
      <c r="B63" s="135">
        <f>'将来負担比率（分子）の構造'!I$44</f>
        <v>128</v>
      </c>
      <c r="C63" s="135"/>
      <c r="D63" s="135"/>
      <c r="E63" s="135">
        <f>'将来負担比率（分子）の構造'!J$44</f>
        <v>382</v>
      </c>
      <c r="F63" s="135"/>
      <c r="G63" s="135"/>
      <c r="H63" s="135">
        <f>'将来負担比率（分子）の構造'!K$44</f>
        <v>543</v>
      </c>
      <c r="I63" s="135"/>
      <c r="J63" s="135"/>
      <c r="K63" s="135">
        <f>'将来負担比率（分子）の構造'!L$44</f>
        <v>756</v>
      </c>
      <c r="L63" s="135"/>
      <c r="M63" s="135"/>
      <c r="N63" s="135">
        <f>'将来負担比率（分子）の構造'!M$44</f>
        <v>1010</v>
      </c>
      <c r="O63" s="135"/>
      <c r="P63" s="135"/>
    </row>
    <row r="64" spans="1:16">
      <c r="A64" s="135" t="s">
        <v>26</v>
      </c>
      <c r="B64" s="135">
        <f>'将来負担比率（分子）の構造'!I$43</f>
        <v>26615</v>
      </c>
      <c r="C64" s="135"/>
      <c r="D64" s="135"/>
      <c r="E64" s="135">
        <f>'将来負担比率（分子）の構造'!J$43</f>
        <v>26639</v>
      </c>
      <c r="F64" s="135"/>
      <c r="G64" s="135"/>
      <c r="H64" s="135">
        <f>'将来負担比率（分子）の構造'!K$43</f>
        <v>28667</v>
      </c>
      <c r="I64" s="135"/>
      <c r="J64" s="135"/>
      <c r="K64" s="135">
        <f>'将来負担比率（分子）の構造'!L$43</f>
        <v>30899</v>
      </c>
      <c r="L64" s="135"/>
      <c r="M64" s="135"/>
      <c r="N64" s="135">
        <f>'将来負担比率（分子）の構造'!M$43</f>
        <v>32899</v>
      </c>
      <c r="O64" s="135"/>
      <c r="P64" s="135"/>
    </row>
    <row r="65" spans="1:16">
      <c r="A65" s="135" t="s">
        <v>25</v>
      </c>
      <c r="B65" s="135">
        <f>'将来負担比率（分子）の構造'!I$42</f>
        <v>4026</v>
      </c>
      <c r="C65" s="135"/>
      <c r="D65" s="135"/>
      <c r="E65" s="135">
        <f>'将来負担比率（分子）の構造'!J$42</f>
        <v>3700</v>
      </c>
      <c r="F65" s="135"/>
      <c r="G65" s="135"/>
      <c r="H65" s="135">
        <f>'将来負担比率（分子）の構造'!K$42</f>
        <v>4362</v>
      </c>
      <c r="I65" s="135"/>
      <c r="J65" s="135"/>
      <c r="K65" s="135">
        <f>'将来負担比率（分子）の構造'!L$42</f>
        <v>3318</v>
      </c>
      <c r="L65" s="135"/>
      <c r="M65" s="135"/>
      <c r="N65" s="135">
        <f>'将来負担比率（分子）の構造'!M$42</f>
        <v>2115</v>
      </c>
      <c r="O65" s="135"/>
      <c r="P65" s="135"/>
    </row>
    <row r="66" spans="1:16">
      <c r="A66" s="135" t="s">
        <v>24</v>
      </c>
      <c r="B66" s="135">
        <f>'将来負担比率（分子）の構造'!I$41</f>
        <v>87400</v>
      </c>
      <c r="C66" s="135"/>
      <c r="D66" s="135"/>
      <c r="E66" s="135">
        <f>'将来負担比率（分子）の構造'!J$41</f>
        <v>90511</v>
      </c>
      <c r="F66" s="135"/>
      <c r="G66" s="135"/>
      <c r="H66" s="135">
        <f>'将来負担比率（分子）の構造'!K$41</f>
        <v>93985</v>
      </c>
      <c r="I66" s="135"/>
      <c r="J66" s="135"/>
      <c r="K66" s="135">
        <f>'将来負担比率（分子）の構造'!L$41</f>
        <v>97269</v>
      </c>
      <c r="L66" s="135"/>
      <c r="M66" s="135"/>
      <c r="N66" s="135">
        <f>'将来負担比率（分子）の構造'!M$41</f>
        <v>103134</v>
      </c>
      <c r="O66" s="135"/>
      <c r="P66" s="135"/>
    </row>
    <row r="67" spans="1:16">
      <c r="A67" s="135" t="s">
        <v>62</v>
      </c>
      <c r="B67" s="135" t="e">
        <f>NA()</f>
        <v>#N/A</v>
      </c>
      <c r="C67" s="135">
        <f>IF(ISNUMBER('将来負担比率（分子）の構造'!I$52), IF('将来負担比率（分子）の構造'!I$52 &lt; 0, 0, '将来負担比率（分子）の構造'!I$52), NA())</f>
        <v>53421</v>
      </c>
      <c r="D67" s="135" t="e">
        <f>NA()</f>
        <v>#N/A</v>
      </c>
      <c r="E67" s="135" t="e">
        <f>NA()</f>
        <v>#N/A</v>
      </c>
      <c r="F67" s="135">
        <f>IF(ISNUMBER('将来負担比率（分子）の構造'!J$52), IF('将来負担比率（分子）の構造'!J$52 &lt; 0, 0, '将来負担比率（分子）の構造'!J$52), NA())</f>
        <v>51061</v>
      </c>
      <c r="G67" s="135" t="e">
        <f>NA()</f>
        <v>#N/A</v>
      </c>
      <c r="H67" s="135" t="e">
        <f>NA()</f>
        <v>#N/A</v>
      </c>
      <c r="I67" s="135">
        <f>IF(ISNUMBER('将来負担比率（分子）の構造'!K$52), IF('将来負担比率（分子）の構造'!K$52 &lt; 0, 0, '将来負担比率（分子）の構造'!K$52), NA())</f>
        <v>54092</v>
      </c>
      <c r="J67" s="135" t="e">
        <f>NA()</f>
        <v>#N/A</v>
      </c>
      <c r="K67" s="135" t="e">
        <f>NA()</f>
        <v>#N/A</v>
      </c>
      <c r="L67" s="135">
        <f>IF(ISNUMBER('将来負担比率（分子）の構造'!L$52), IF('将来負担比率（分子）の構造'!L$52 &lt; 0, 0, '将来負担比率（分子）の構造'!L$52), NA())</f>
        <v>53834</v>
      </c>
      <c r="M67" s="135" t="e">
        <f>NA()</f>
        <v>#N/A</v>
      </c>
      <c r="N67" s="135" t="e">
        <f>NA()</f>
        <v>#N/A</v>
      </c>
      <c r="O67" s="135">
        <f>IF(ISNUMBER('将来負担比率（分子）の構造'!M$52), IF('将来負担比率（分子）の構造'!M$52 &lt; 0, 0, '将来負担比率（分子）の構造'!M$52), NA())</f>
        <v>54605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高岡市</cp:lastModifiedBy>
  <cp:lastPrinted>2015-05-08T06:32:25Z</cp:lastPrinted>
  <dcterms:created xsi:type="dcterms:W3CDTF">2015-02-17T06:41:28Z</dcterms:created>
  <dcterms:modified xsi:type="dcterms:W3CDTF">2020-03-09T02:11:02Z</dcterms:modified>
</cp:coreProperties>
</file>